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C384" lockStructure="1"/>
  <bookViews>
    <workbookView showHorizontalScroll="0" xWindow="0" yWindow="465" windowWidth="19440" windowHeight="12240" tabRatio="906"/>
  </bookViews>
  <sheets>
    <sheet name="View" sheetId="23" r:id="rId1"/>
    <sheet name="Main" sheetId="13" state="hidden" r:id="rId2"/>
    <sheet name="10_50K" sheetId="12" state="hidden" r:id="rId3"/>
    <sheet name="10_100K" sheetId="28" state="hidden" r:id="rId4"/>
    <sheet name="10_250K" sheetId="11" state="hidden" r:id="rId5"/>
    <sheet name="10_500K" sheetId="29" state="hidden" r:id="rId6"/>
    <sheet name="10_1M" sheetId="10" state="hidden" r:id="rId7"/>
    <sheet name="15_50K" sheetId="9" state="hidden" r:id="rId8"/>
    <sheet name="15_100K" sheetId="30" state="hidden" r:id="rId9"/>
    <sheet name="15_250K" sheetId="8" state="hidden" r:id="rId10"/>
    <sheet name="15_500K" sheetId="31" state="hidden" r:id="rId11"/>
    <sheet name="15_1M" sheetId="7" state="hidden" r:id="rId12"/>
    <sheet name="20_50K" sheetId="6" state="hidden" r:id="rId13"/>
    <sheet name="20_100K" sheetId="32" state="hidden" r:id="rId14"/>
    <sheet name="20_250K" sheetId="5" state="hidden" r:id="rId15"/>
    <sheet name="20_500K" sheetId="33" state="hidden" r:id="rId16"/>
    <sheet name="20_1M" sheetId="4" state="hidden" r:id="rId17"/>
    <sheet name="30_50K" sheetId="1" state="hidden" r:id="rId18"/>
    <sheet name="30_100K" sheetId="34" state="hidden" r:id="rId19"/>
    <sheet name="30_250K" sheetId="2" state="hidden" r:id="rId20"/>
    <sheet name="30_500K" sheetId="35" state="hidden" r:id="rId21"/>
    <sheet name="30_1M" sheetId="3" state="hidden" r:id="rId22"/>
    <sheet name="20_F" sheetId="27" state="hidden" r:id="rId23"/>
    <sheet name="20_M" sheetId="26" state="hidden" r:id="rId24"/>
    <sheet name="WL_F" sheetId="25" state="hidden" r:id="rId25"/>
    <sheet name="WL_M" sheetId="24" state="hidden" r:id="rId26"/>
    <sheet name="Lifesense" sheetId="37" state="hidden" r:id="rId27"/>
    <sheet name="EF4_Band1" sheetId="38" state="hidden" r:id="rId28"/>
    <sheet name="EF4_Band2" sheetId="39" state="hidden" r:id="rId29"/>
    <sheet name="EF4_Band3" sheetId="40" state="hidden" r:id="rId30"/>
    <sheet name="Juvenile WL" sheetId="41" r:id="rId31"/>
    <sheet name="ELSM1" sheetId="43" state="hidden" r:id="rId32"/>
    <sheet name="ELSM2" sheetId="42" state="hidden" r:id="rId33"/>
    <sheet name="ELSM3" sheetId="44" state="hidden" r:id="rId34"/>
    <sheet name="ELSF1" sheetId="45" state="hidden" r:id="rId35"/>
    <sheet name="ELSF2" sheetId="46" state="hidden" r:id="rId36"/>
    <sheet name="ELSF3" sheetId="47" state="hidden" r:id="rId37"/>
    <sheet name="Flyer" sheetId="48" r:id="rId38"/>
    <sheet name="Agency" sheetId="49" r:id="rId39"/>
  </sheets>
  <definedNames>
    <definedName name="LIMIM_500">Flyer!$R$5</definedName>
    <definedName name="LIMIT_100">Flyer!$R$3</definedName>
    <definedName name="LIMIT_1000">Flyer!$R$7</definedName>
    <definedName name="LIMIT_250">Flyer!$R$4</definedName>
    <definedName name="LIMIT_50">Flyer!$R$2</definedName>
    <definedName name="_xlnm.Print_Area" localSheetId="37">Flyer!$A$5:$M$53</definedName>
    <definedName name="_xlnm.Print_Area" localSheetId="30">'Juvenile WL'!$A$1:$I$28</definedName>
    <definedName name="_xlnm.Print_Area" localSheetId="0">View!$A$1:$V$60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23" l="1"/>
  <c r="H2" i="23"/>
  <c r="N2" i="23" l="1"/>
  <c r="J6" i="48" l="1"/>
  <c r="B6" i="48"/>
  <c r="G6" i="48"/>
  <c r="A5" i="48"/>
  <c r="A1" i="23"/>
  <c r="R5" i="48"/>
  <c r="W5" i="48"/>
  <c r="R24" i="48"/>
  <c r="R4" i="48"/>
  <c r="W4" i="48"/>
  <c r="R3" i="48"/>
  <c r="W3" i="48"/>
  <c r="U5" i="48"/>
  <c r="U4" i="48"/>
  <c r="U3" i="48"/>
  <c r="R2" i="48"/>
  <c r="W2" i="48"/>
  <c r="U2" i="48"/>
  <c r="R7" i="48"/>
  <c r="W7" i="48"/>
  <c r="I13" i="48"/>
  <c r="C13" i="48"/>
  <c r="U7" i="48"/>
  <c r="A10" i="48"/>
  <c r="A9" i="48"/>
  <c r="M12" i="48"/>
  <c r="K12" i="48"/>
  <c r="I12" i="48"/>
  <c r="G12" i="48"/>
  <c r="E12" i="48"/>
  <c r="C12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C12" i="23"/>
  <c r="C44" i="23"/>
  <c r="M7" i="13"/>
  <c r="D6" i="13"/>
  <c r="D5" i="13"/>
  <c r="I60" i="13"/>
  <c r="I62" i="13" s="1"/>
  <c r="O53" i="23" s="1"/>
  <c r="O54" i="23" s="1"/>
  <c r="A10" i="13"/>
  <c r="H60" i="13"/>
  <c r="H62" i="13" s="1"/>
  <c r="M53" i="23" s="1"/>
  <c r="M54" i="23" s="1"/>
  <c r="G60" i="13"/>
  <c r="G62" i="13"/>
  <c r="K53" i="23" s="1"/>
  <c r="K54" i="23" s="1"/>
  <c r="G55" i="13"/>
  <c r="G57" i="13" s="1"/>
  <c r="K48" i="23" s="1"/>
  <c r="K49" i="23" s="1"/>
  <c r="I55" i="13"/>
  <c r="I57" i="13"/>
  <c r="O48" i="23" s="1"/>
  <c r="O49" i="23" s="1"/>
  <c r="H55" i="13"/>
  <c r="H57" i="13" s="1"/>
  <c r="M48" i="23" s="1"/>
  <c r="M49" i="23" s="1"/>
  <c r="F55" i="13"/>
  <c r="F57" i="13"/>
  <c r="I48" i="23" s="1"/>
  <c r="I49" i="23" s="1"/>
  <c r="E55" i="13"/>
  <c r="E57" i="13" s="1"/>
  <c r="G48" i="23" s="1"/>
  <c r="G49" i="23" s="1"/>
  <c r="D55" i="13"/>
  <c r="D57" i="13"/>
  <c r="E48" i="23" s="1"/>
  <c r="E49" i="23" s="1"/>
  <c r="D7" i="13"/>
  <c r="D33" i="13"/>
  <c r="D8" i="13"/>
  <c r="D34" i="13"/>
  <c r="D35" i="13"/>
  <c r="E33" i="23" s="1"/>
  <c r="E34" i="23" s="1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G33" i="13"/>
  <c r="G34" i="13"/>
  <c r="G35" i="13"/>
  <c r="K33" i="23" s="1"/>
  <c r="G28" i="13"/>
  <c r="G29" i="13"/>
  <c r="G30" i="13"/>
  <c r="K28" i="23" s="1"/>
  <c r="G23" i="13"/>
  <c r="G24" i="13"/>
  <c r="G25" i="13"/>
  <c r="K23" i="23" s="1"/>
  <c r="G18" i="13"/>
  <c r="G19" i="13"/>
  <c r="G20" i="13"/>
  <c r="K18" i="23" s="1"/>
  <c r="C44" i="13"/>
  <c r="C45" i="13"/>
  <c r="C46" i="13"/>
  <c r="D44" i="13"/>
  <c r="D45" i="13"/>
  <c r="D46" i="13" s="1"/>
  <c r="E44" i="13"/>
  <c r="E45" i="13"/>
  <c r="E46" i="13"/>
  <c r="F44" i="13"/>
  <c r="F45" i="13"/>
  <c r="F46" i="13" s="1"/>
  <c r="H44" i="13"/>
  <c r="H45" i="13"/>
  <c r="H46" i="13"/>
  <c r="I44" i="13"/>
  <c r="I45" i="13"/>
  <c r="I46" i="13" s="1"/>
  <c r="C39" i="13"/>
  <c r="D39" i="13"/>
  <c r="E39" i="13"/>
  <c r="F39" i="13"/>
  <c r="H39" i="13"/>
  <c r="I39" i="13"/>
  <c r="C40" i="13"/>
  <c r="D40" i="13"/>
  <c r="E40" i="13"/>
  <c r="F40" i="13"/>
  <c r="H40" i="13"/>
  <c r="I40" i="13"/>
  <c r="C41" i="13"/>
  <c r="D41" i="13"/>
  <c r="E41" i="13"/>
  <c r="F41" i="13"/>
  <c r="H41" i="13"/>
  <c r="I41" i="13"/>
  <c r="C42" i="13"/>
  <c r="C18" i="13"/>
  <c r="H33" i="13"/>
  <c r="H34" i="13"/>
  <c r="H35" i="13"/>
  <c r="H28" i="13"/>
  <c r="H29" i="13"/>
  <c r="H30" i="13"/>
  <c r="H23" i="13"/>
  <c r="H24" i="13"/>
  <c r="H25" i="13"/>
  <c r="H18" i="13"/>
  <c r="H19" i="13"/>
  <c r="H20" i="13"/>
  <c r="L23" i="37"/>
  <c r="L24" i="37"/>
  <c r="L25" i="37"/>
  <c r="L26" i="37"/>
  <c r="L27" i="37"/>
  <c r="L28" i="37"/>
  <c r="K52" i="37"/>
  <c r="K53" i="37"/>
  <c r="K54" i="37"/>
  <c r="K55" i="37"/>
  <c r="K56" i="37"/>
  <c r="C19" i="13"/>
  <c r="D19" i="13"/>
  <c r="F24" i="13"/>
  <c r="E34" i="13"/>
  <c r="C29" i="13"/>
  <c r="C31" i="13"/>
  <c r="I19" i="13"/>
  <c r="C47" i="13"/>
  <c r="C34" i="13"/>
  <c r="C36" i="13"/>
  <c r="E29" i="13"/>
  <c r="I24" i="13"/>
  <c r="D24" i="13"/>
  <c r="F19" i="13"/>
  <c r="C20" i="13"/>
  <c r="C18" i="23"/>
  <c r="C21" i="23" s="1"/>
  <c r="I34" i="13"/>
  <c r="F34" i="13"/>
  <c r="I29" i="13"/>
  <c r="F29" i="13"/>
  <c r="D29" i="13"/>
  <c r="C28" i="13"/>
  <c r="E24" i="13"/>
  <c r="C24" i="13"/>
  <c r="E19" i="13"/>
  <c r="M18" i="23"/>
  <c r="M21" i="23" s="1"/>
  <c r="C49" i="13"/>
  <c r="E23" i="13"/>
  <c r="H49" i="13"/>
  <c r="I33" i="13"/>
  <c r="M23" i="13"/>
  <c r="M25" i="13"/>
  <c r="S18" i="23" s="1"/>
  <c r="S21" i="23" s="1"/>
  <c r="D18" i="13"/>
  <c r="D20" i="13" s="1"/>
  <c r="E18" i="23" s="1"/>
  <c r="E20" i="23" s="1"/>
  <c r="F18" i="13"/>
  <c r="I18" i="13"/>
  <c r="N18" i="13"/>
  <c r="D23" i="13"/>
  <c r="F23" i="13"/>
  <c r="I23" i="13"/>
  <c r="I25" i="13" s="1"/>
  <c r="O23" i="23" s="1"/>
  <c r="O26" i="23" s="1"/>
  <c r="N23" i="13"/>
  <c r="D28" i="13"/>
  <c r="D30" i="13" s="1"/>
  <c r="E28" i="23" s="1"/>
  <c r="E29" i="23" s="1"/>
  <c r="F28" i="13"/>
  <c r="I28" i="13"/>
  <c r="I30" i="13" s="1"/>
  <c r="O28" i="23" s="1"/>
  <c r="O31" i="23" s="1"/>
  <c r="N28" i="13"/>
  <c r="C33" i="13"/>
  <c r="C35" i="13" s="1"/>
  <c r="C33" i="23" s="1"/>
  <c r="C34" i="23" s="1"/>
  <c r="E33" i="13"/>
  <c r="M33" i="13"/>
  <c r="D49" i="13"/>
  <c r="F49" i="13"/>
  <c r="I49" i="13"/>
  <c r="E49" i="13"/>
  <c r="N33" i="13"/>
  <c r="F33" i="13"/>
  <c r="F35" i="13" s="1"/>
  <c r="I33" i="23" s="1"/>
  <c r="I36" i="23" s="1"/>
  <c r="M28" i="13"/>
  <c r="E28" i="13"/>
  <c r="E30" i="13" s="1"/>
  <c r="G28" i="23" s="1"/>
  <c r="G31" i="23" s="1"/>
  <c r="M23" i="23"/>
  <c r="M24" i="23" s="1"/>
  <c r="C23" i="13"/>
  <c r="C25" i="13" s="1"/>
  <c r="C23" i="23" s="1"/>
  <c r="C26" i="23" s="1"/>
  <c r="M18" i="13"/>
  <c r="E18" i="13"/>
  <c r="E20" i="13" s="1"/>
  <c r="G18" i="23" s="1"/>
  <c r="G21" i="23" s="1"/>
  <c r="M33" i="23"/>
  <c r="M35" i="23" s="1"/>
  <c r="D25" i="13"/>
  <c r="E23" i="23" s="1"/>
  <c r="E25" i="23" s="1"/>
  <c r="I20" i="13"/>
  <c r="O18" i="23" s="1"/>
  <c r="O19" i="23" s="1"/>
  <c r="M28" i="23"/>
  <c r="M29" i="23" s="1"/>
  <c r="E35" i="13"/>
  <c r="G33" i="23"/>
  <c r="G36" i="23" s="1"/>
  <c r="F30" i="13"/>
  <c r="I28" i="23"/>
  <c r="I31" i="23" s="1"/>
  <c r="F25" i="13"/>
  <c r="I23" i="23"/>
  <c r="I26" i="23" s="1"/>
  <c r="F20" i="13"/>
  <c r="I18" i="23"/>
  <c r="I19" i="23" s="1"/>
  <c r="C30" i="13"/>
  <c r="C28" i="23"/>
  <c r="C31" i="23" s="1"/>
  <c r="M25" i="23"/>
  <c r="I35" i="13"/>
  <c r="O33" i="23"/>
  <c r="O34" i="23" s="1"/>
  <c r="E25" i="13"/>
  <c r="G23" i="23"/>
  <c r="G24" i="23" s="1"/>
  <c r="M20" i="13"/>
  <c r="S15" i="23"/>
  <c r="S16" i="23" s="1"/>
  <c r="D50" i="13"/>
  <c r="D51" i="13"/>
  <c r="D52" i="13" s="1"/>
  <c r="E39" i="23" s="1"/>
  <c r="E40" i="23" s="1"/>
  <c r="F50" i="13"/>
  <c r="F51" i="13"/>
  <c r="F52" i="13" s="1"/>
  <c r="I39" i="23" s="1"/>
  <c r="I40" i="23" s="1"/>
  <c r="I50" i="13"/>
  <c r="I51" i="13"/>
  <c r="I52" i="13" s="1"/>
  <c r="O39" i="23" s="1"/>
  <c r="O40" i="23" s="1"/>
  <c r="C50" i="13"/>
  <c r="C51" i="13"/>
  <c r="C52" i="13" s="1"/>
  <c r="C39" i="23" s="1"/>
  <c r="C40" i="23" s="1"/>
  <c r="H50" i="13"/>
  <c r="H51" i="13"/>
  <c r="H52" i="13" s="1"/>
  <c r="M39" i="23" s="1"/>
  <c r="M40" i="23" s="1"/>
  <c r="E50" i="13"/>
  <c r="E51" i="13"/>
  <c r="E52" i="13" s="1"/>
  <c r="G39" i="23" s="1"/>
  <c r="G40" i="23" s="1"/>
  <c r="M30" i="13"/>
  <c r="S23" i="23"/>
  <c r="S26" i="23" s="1"/>
  <c r="N35" i="13"/>
  <c r="U28" i="23"/>
  <c r="U31" i="23" s="1"/>
  <c r="M35" i="13"/>
  <c r="S28" i="23"/>
  <c r="S31" i="23" s="1"/>
  <c r="N30" i="13"/>
  <c r="U23" i="23"/>
  <c r="U26" i="23" s="1"/>
  <c r="N25" i="13"/>
  <c r="U18" i="23"/>
  <c r="U21" i="23" s="1"/>
  <c r="N20" i="13"/>
  <c r="U15" i="23"/>
  <c r="U16" i="23" s="1"/>
  <c r="C19" i="23" l="1"/>
  <c r="K20" i="23"/>
  <c r="K19" i="23"/>
  <c r="K30" i="23"/>
  <c r="K29" i="23"/>
  <c r="K25" i="23"/>
  <c r="K26" i="23"/>
  <c r="K35" i="23"/>
  <c r="K36" i="23"/>
  <c r="G29" i="23"/>
  <c r="M19" i="23"/>
  <c r="O35" i="23"/>
  <c r="M20" i="23"/>
  <c r="C20" i="23"/>
  <c r="M34" i="23"/>
  <c r="O36" i="23"/>
  <c r="O20" i="23"/>
  <c r="O25" i="23"/>
  <c r="G30" i="23"/>
  <c r="E19" i="23"/>
  <c r="O21" i="23"/>
  <c r="E26" i="23"/>
  <c r="O24" i="23"/>
  <c r="E36" i="23"/>
  <c r="M31" i="23"/>
  <c r="I35" i="23"/>
  <c r="M30" i="23"/>
  <c r="G20" i="23"/>
  <c r="C35" i="23"/>
  <c r="G34" i="23"/>
  <c r="I30" i="23"/>
  <c r="G25" i="23"/>
  <c r="G19" i="23"/>
  <c r="I21" i="23"/>
  <c r="E31" i="23"/>
  <c r="M26" i="23"/>
  <c r="I34" i="23"/>
  <c r="E35" i="23"/>
  <c r="C25" i="23"/>
  <c r="O29" i="23"/>
  <c r="G26" i="23"/>
  <c r="I20" i="23"/>
  <c r="I29" i="23"/>
  <c r="M36" i="23"/>
  <c r="O30" i="23"/>
  <c r="K21" i="23"/>
  <c r="K24" i="23"/>
  <c r="E24" i="23"/>
  <c r="I25" i="23"/>
  <c r="C36" i="23"/>
  <c r="E30" i="23"/>
  <c r="C24" i="23"/>
  <c r="I24" i="23"/>
  <c r="C29" i="23"/>
  <c r="G35" i="23"/>
  <c r="E21" i="23"/>
  <c r="K31" i="23"/>
  <c r="K34" i="23"/>
  <c r="C30" i="23" l="1"/>
  <c r="K35" i="48" l="1"/>
  <c r="K46" i="48"/>
  <c r="I50" i="48"/>
  <c r="G16" i="48"/>
  <c r="M24" i="48"/>
  <c r="K41" i="48"/>
  <c r="K38" i="48"/>
  <c r="M31" i="48"/>
  <c r="C26" i="48"/>
  <c r="E14" i="48"/>
  <c r="I14" i="48"/>
  <c r="C32" i="48"/>
  <c r="G23" i="48"/>
  <c r="C17" i="48"/>
  <c r="G28" i="48"/>
  <c r="C42" i="48"/>
  <c r="M49" i="48"/>
  <c r="I20" i="48"/>
  <c r="C28" i="48"/>
  <c r="C19" i="48"/>
  <c r="M33" i="48"/>
  <c r="G15" i="48"/>
  <c r="M23" i="48"/>
  <c r="C39" i="48"/>
  <c r="K28" i="48"/>
  <c r="G49" i="48"/>
  <c r="K49" i="48"/>
  <c r="G52" i="48"/>
  <c r="K44" i="48"/>
  <c r="M18" i="48"/>
  <c r="K27" i="48"/>
  <c r="E24" i="48"/>
  <c r="C25" i="48"/>
  <c r="M16" i="48"/>
  <c r="I45" i="48"/>
  <c r="G25" i="48"/>
  <c r="K20" i="48"/>
  <c r="E37" i="48"/>
  <c r="K32" i="48"/>
  <c r="K36" i="48"/>
  <c r="M35" i="48"/>
  <c r="I49" i="48"/>
  <c r="I23" i="48"/>
  <c r="C51" i="48"/>
  <c r="E38" i="48"/>
  <c r="C35" i="48"/>
  <c r="C15" i="48"/>
  <c r="M44" i="48"/>
  <c r="I36" i="48"/>
  <c r="E18" i="48"/>
  <c r="E26" i="48"/>
  <c r="E35" i="48"/>
  <c r="K23" i="48"/>
  <c r="M25" i="48"/>
  <c r="C52" i="48"/>
  <c r="E30" i="48"/>
  <c r="E27" i="48"/>
  <c r="I47" i="48"/>
  <c r="I19" i="48"/>
  <c r="E52" i="48"/>
  <c r="M34" i="48"/>
  <c r="G18" i="48"/>
  <c r="M46" i="48"/>
  <c r="E42" i="48"/>
  <c r="C30" i="48"/>
  <c r="E17" i="48"/>
  <c r="G33" i="48"/>
  <c r="G38" i="48"/>
  <c r="K53" i="48"/>
  <c r="G41" i="48"/>
  <c r="E29" i="48"/>
  <c r="K34" i="48"/>
  <c r="G29" i="48"/>
  <c r="G22" i="48"/>
  <c r="K45" i="48"/>
  <c r="E44" i="48"/>
  <c r="C44" i="48"/>
  <c r="C22" i="48"/>
  <c r="C46" i="48"/>
  <c r="M32" i="48"/>
  <c r="C37" i="48"/>
  <c r="K31" i="48"/>
  <c r="E41" i="48"/>
  <c r="I51" i="48"/>
  <c r="G46" i="48"/>
  <c r="G27" i="48"/>
  <c r="C53" i="48"/>
  <c r="I17" i="48"/>
  <c r="K50" i="48"/>
  <c r="I27" i="48"/>
  <c r="I37" i="48"/>
  <c r="I22" i="48"/>
  <c r="G34" i="48"/>
  <c r="G37" i="48"/>
  <c r="G36" i="48"/>
  <c r="K15" i="48"/>
  <c r="C23" i="48"/>
  <c r="I52" i="48"/>
  <c r="M38" i="48"/>
  <c r="M14" i="48"/>
  <c r="M26" i="48"/>
  <c r="E40" i="48"/>
  <c r="C16" i="48"/>
  <c r="I33" i="48"/>
  <c r="E45" i="48"/>
  <c r="K19" i="48"/>
  <c r="C43" i="48"/>
  <c r="M27" i="48"/>
  <c r="C40" i="48"/>
  <c r="E15" i="48"/>
  <c r="I43" i="48"/>
  <c r="M40" i="48"/>
  <c r="E43" i="48"/>
  <c r="C36" i="48"/>
  <c r="C18" i="48"/>
  <c r="G45" i="48"/>
  <c r="E50" i="48"/>
  <c r="M22" i="48"/>
  <c r="E19" i="48"/>
  <c r="E47" i="48"/>
  <c r="G35" i="48"/>
  <c r="C33" i="48"/>
  <c r="M30" i="48"/>
  <c r="E22" i="48"/>
  <c r="I39" i="48"/>
  <c r="I40" i="48"/>
  <c r="E39" i="48"/>
  <c r="C20" i="48"/>
  <c r="I32" i="48"/>
  <c r="M19" i="48"/>
  <c r="G24" i="48"/>
  <c r="M37" i="48"/>
  <c r="K26" i="48"/>
  <c r="G43" i="48"/>
  <c r="M21" i="48"/>
  <c r="E34" i="48"/>
  <c r="K25" i="48"/>
  <c r="I29" i="48"/>
  <c r="E46" i="48"/>
  <c r="G14" i="48"/>
  <c r="E48" i="48"/>
  <c r="I34" i="48"/>
  <c r="E49" i="48"/>
  <c r="I26" i="48"/>
  <c r="E33" i="48"/>
  <c r="E32" i="48"/>
  <c r="E23" i="48"/>
  <c r="C21" i="48"/>
  <c r="K39" i="48"/>
  <c r="C27" i="48"/>
  <c r="G48" i="48"/>
  <c r="C41" i="48"/>
  <c r="G26" i="48"/>
  <c r="I38" i="48"/>
  <c r="G53" i="48"/>
  <c r="M51" i="48"/>
  <c r="K17" i="48"/>
  <c r="I44" i="48"/>
  <c r="G19" i="48"/>
  <c r="C31" i="48"/>
  <c r="C47" i="48"/>
  <c r="I46" i="48"/>
  <c r="G50" i="48"/>
  <c r="I30" i="48"/>
  <c r="M20" i="48"/>
  <c r="G51" i="48"/>
  <c r="I28" i="48"/>
  <c r="K22" i="48"/>
  <c r="M15" i="48"/>
  <c r="C50" i="48"/>
  <c r="M36" i="48"/>
  <c r="G17" i="48"/>
  <c r="I41" i="48"/>
  <c r="C14" i="48"/>
  <c r="E36" i="48"/>
  <c r="I24" i="48"/>
  <c r="G42" i="48"/>
  <c r="I35" i="48"/>
  <c r="E20" i="48"/>
  <c r="G32" i="48"/>
  <c r="M53" i="48"/>
  <c r="I42" i="48"/>
  <c r="G31" i="48"/>
  <c r="M42" i="48"/>
  <c r="K43" i="48"/>
  <c r="G39" i="48"/>
  <c r="K52" i="48"/>
  <c r="K37" i="48"/>
  <c r="C29" i="48"/>
  <c r="G47" i="48"/>
  <c r="C49" i="48"/>
  <c r="K16" i="48"/>
  <c r="E51" i="48"/>
  <c r="K40" i="48"/>
  <c r="E25" i="48"/>
  <c r="K18" i="48"/>
  <c r="I48" i="48"/>
  <c r="I16" i="48"/>
  <c r="K14" i="48"/>
  <c r="M47" i="48"/>
  <c r="I31" i="48"/>
  <c r="I18" i="48"/>
  <c r="G44" i="48"/>
  <c r="C48" i="48"/>
  <c r="K33" i="48"/>
  <c r="E31" i="48"/>
  <c r="G20" i="48"/>
  <c r="G21" i="48"/>
  <c r="M50" i="48"/>
  <c r="E21" i="48"/>
  <c r="I25" i="48"/>
  <c r="E16" i="48"/>
  <c r="M17" i="48"/>
  <c r="M45" i="48"/>
  <c r="M43" i="48"/>
  <c r="E28" i="48"/>
  <c r="G40" i="48"/>
  <c r="M39" i="48"/>
  <c r="M29" i="48"/>
  <c r="C38" i="48"/>
  <c r="K47" i="48"/>
  <c r="E53" i="48"/>
  <c r="K21" i="48"/>
  <c r="M52" i="48"/>
  <c r="I53" i="48"/>
  <c r="I15" i="48"/>
  <c r="C34" i="48"/>
  <c r="K30" i="48"/>
  <c r="K48" i="48"/>
  <c r="C45" i="48"/>
  <c r="G30" i="48"/>
  <c r="M48" i="48"/>
  <c r="M28" i="48"/>
  <c r="K24" i="48"/>
  <c r="I21" i="48"/>
  <c r="M41" i="48"/>
  <c r="K51" i="48"/>
  <c r="K29" i="48"/>
  <c r="C24" i="48"/>
  <c r="K42" i="48"/>
</calcChain>
</file>

<file path=xl/comments1.xml><?xml version="1.0" encoding="utf-8"?>
<comments xmlns="http://schemas.openxmlformats.org/spreadsheetml/2006/main">
  <authors>
    <author>James B Murdoch</author>
  </authors>
  <commentList>
    <comment ref="E5" authorId="0">
      <text>
        <r>
          <rPr>
            <sz val="8"/>
            <color indexed="81"/>
            <rFont val="Tahoma"/>
            <family val="2"/>
          </rPr>
          <t>Issue age must be between 0 and 70.</t>
        </r>
      </text>
    </comment>
    <comment ref="E6" authorId="0">
      <text>
        <r>
          <rPr>
            <sz val="8"/>
            <color indexed="81"/>
            <rFont val="Tahoma"/>
            <family val="2"/>
          </rPr>
          <t>Male or Female</t>
        </r>
      </text>
    </comment>
    <comment ref="E7" authorId="0">
      <text>
        <r>
          <rPr>
            <sz val="8"/>
            <color indexed="81"/>
            <rFont val="Tahoma"/>
            <family val="2"/>
          </rPr>
          <t>Minimum policy size is $50,000.</t>
        </r>
      </text>
    </comment>
    <comment ref="U7" authorId="0">
      <text>
        <r>
          <rPr>
            <sz val="8"/>
            <color indexed="81"/>
            <rFont val="Tahoma"/>
            <family val="2"/>
          </rPr>
          <t>Policy Range: $10,000-$90,000</t>
        </r>
      </text>
    </comment>
    <comment ref="E8" authorId="0">
      <text>
        <r>
          <rPr>
            <sz val="8"/>
            <color indexed="81"/>
            <rFont val="Tahoma"/>
            <family val="2"/>
          </rPr>
          <t>Yes or No</t>
        </r>
      </text>
    </comment>
  </commentList>
</comments>
</file>

<file path=xl/comments2.xml><?xml version="1.0" encoding="utf-8"?>
<comments xmlns="http://schemas.openxmlformats.org/spreadsheetml/2006/main">
  <authors>
    <author>James B Murdoch</author>
  </authors>
  <commentList>
    <comment ref="D5" authorId="0">
      <text>
        <r>
          <rPr>
            <sz val="8"/>
            <color indexed="81"/>
            <rFont val="Tahoma"/>
            <family val="2"/>
          </rPr>
          <t>Issue age must be between 0 and 70.</t>
        </r>
      </text>
    </comment>
    <comment ref="D6" authorId="0">
      <text>
        <r>
          <rPr>
            <sz val="8"/>
            <color indexed="81"/>
            <rFont val="Tahoma"/>
            <family val="2"/>
          </rPr>
          <t>Male or Female</t>
        </r>
      </text>
    </comment>
    <comment ref="D7" authorId="0">
      <text>
        <r>
          <rPr>
            <sz val="8"/>
            <color indexed="81"/>
            <rFont val="Tahoma"/>
            <family val="2"/>
          </rPr>
          <t>Minimum policy size is $100,000.</t>
        </r>
      </text>
    </comment>
    <comment ref="D8" authorId="0">
      <text>
        <r>
          <rPr>
            <sz val="8"/>
            <color indexed="81"/>
            <rFont val="Tahoma"/>
            <family val="2"/>
          </rPr>
          <t>Yes or No</t>
        </r>
      </text>
    </comment>
  </commentList>
</comments>
</file>

<file path=xl/comments3.xml><?xml version="1.0" encoding="utf-8"?>
<comments xmlns="http://schemas.openxmlformats.org/spreadsheetml/2006/main">
  <authors>
    <author>James B. Murdoch</author>
  </authors>
  <commentList>
    <comment ref="K1" authorId="0">
      <text>
        <r>
          <rPr>
            <sz val="9"/>
            <color indexed="81"/>
            <rFont val="Tahoma"/>
            <family val="2"/>
          </rPr>
          <t>Minimum Policy Size: $50,000</t>
        </r>
      </text>
    </comment>
    <comment ref="K2" authorId="0">
      <text>
        <r>
          <rPr>
            <sz val="9"/>
            <color indexed="81"/>
            <rFont val="Tahoma"/>
            <family val="2"/>
          </rPr>
          <t>Minimum Policy Size: $50,000</t>
        </r>
      </text>
    </comment>
    <comment ref="K3" authorId="0">
      <text>
        <r>
          <rPr>
            <sz val="9"/>
            <color indexed="81"/>
            <rFont val="Tahoma"/>
            <family val="2"/>
          </rPr>
          <t>Minimum Policy Size: $50,000</t>
        </r>
      </text>
    </comment>
  </commentList>
</comments>
</file>

<file path=xl/sharedStrings.xml><?xml version="1.0" encoding="utf-8"?>
<sst xmlns="http://schemas.openxmlformats.org/spreadsheetml/2006/main" count="7862" uniqueCount="203">
  <si>
    <t>Policy Fee</t>
  </si>
  <si>
    <t>Male</t>
  </si>
  <si>
    <t>Female</t>
  </si>
  <si>
    <t>Issue</t>
  </si>
  <si>
    <t>Ultra</t>
  </si>
  <si>
    <t>Super</t>
  </si>
  <si>
    <t>Select</t>
  </si>
  <si>
    <t>Standard</t>
  </si>
  <si>
    <t>Age</t>
  </si>
  <si>
    <t>NT</t>
  </si>
  <si>
    <t>Tobacco</t>
  </si>
  <si>
    <t>Waiver</t>
  </si>
  <si>
    <t>10 Year Premium Option (Base)   + $1 Million</t>
  </si>
  <si>
    <t>15 Year Premium Option (Base)   + $1 Million</t>
  </si>
  <si>
    <t>20 Year Premium Option (Base)   + $1 Million</t>
  </si>
  <si>
    <t>30 Year Premium Option (Base)   + $1 Million</t>
  </si>
  <si>
    <t>`</t>
  </si>
  <si>
    <t>Agent Ratesheet for Erie Family Life Insurance Company Products</t>
  </si>
  <si>
    <t>Reference:</t>
  </si>
  <si>
    <t>Age:</t>
  </si>
  <si>
    <t>Sex:</t>
  </si>
  <si>
    <t>Benefit Amt:</t>
  </si>
  <si>
    <t>Prem Waiver:</t>
  </si>
  <si>
    <t xml:space="preserve">N O N - T O B A C C O     C L A S S E S </t>
  </si>
  <si>
    <t>T O B A C C O</t>
  </si>
  <si>
    <t>Ultra Select</t>
  </si>
  <si>
    <t>Super Select</t>
  </si>
  <si>
    <t>Ten-Year</t>
  </si>
  <si>
    <t>Check-Matic</t>
  </si>
  <si>
    <t>Twenty-Year</t>
  </si>
  <si>
    <t>Thirty-Year</t>
  </si>
  <si>
    <t>Rate per 1,000</t>
  </si>
  <si>
    <t>Fifteen -Year</t>
  </si>
  <si>
    <t>Ineligible</t>
  </si>
  <si>
    <t>See actual policy details for specific rates, rules and restrictions.</t>
  </si>
  <si>
    <t>Erie Family Life Term Products</t>
  </si>
  <si>
    <t>Preferred</t>
  </si>
  <si>
    <t>James B Murdoch Insurance Group, Inc.</t>
  </si>
  <si>
    <t>Notes / Comments</t>
  </si>
  <si>
    <t>Prem Waver</t>
  </si>
  <si>
    <t>ERIE FAMILY LIFE</t>
  </si>
  <si>
    <t>20-Pay Life (2006) Premium Rates</t>
  </si>
  <si>
    <t>FEMALE</t>
  </si>
  <si>
    <t>Level Period Annual Premiums Per $1,000 (Add $100 Policy Fee)</t>
  </si>
  <si>
    <t>Nontobacco</t>
  </si>
  <si>
    <t>Initial</t>
  </si>
  <si>
    <t>Accidental</t>
  </si>
  <si>
    <t>Waiver of</t>
  </si>
  <si>
    <t>Death</t>
  </si>
  <si>
    <t>Premium</t>
  </si>
  <si>
    <t>----</t>
  </si>
  <si>
    <t>Whole Life (2006) Premium Rates</t>
  </si>
  <si>
    <t>1.,11</t>
  </si>
  <si>
    <t>This ratesheet is not a life insurance product illustration.</t>
  </si>
  <si>
    <t>10 Year Premium Option (Base)$100,000-$249,999</t>
  </si>
  <si>
    <t>10 Year Premium Option (Base)$50,000-$99,999</t>
  </si>
  <si>
    <t>10 Year Premium Option (Base)$500,000-$999,999</t>
  </si>
  <si>
    <t>10 Year Premium Option (Base)$250,000-$499,999</t>
  </si>
  <si>
    <t>US</t>
  </si>
  <si>
    <t>SS</t>
  </si>
  <si>
    <t>15 Year Premium Option (Base)$50,000-$99,999</t>
  </si>
  <si>
    <t>15 Year Premium Option (Base)$100,000-$249,999</t>
  </si>
  <si>
    <t>15 Year Premium Option (Base)$250,000-$499,999</t>
  </si>
  <si>
    <t>15 Year Premium Option (Base)5000,000-$999,999</t>
  </si>
  <si>
    <t>20 Year Premium Option (Base)$50,000-$99,999</t>
  </si>
  <si>
    <t>20 Year Premium Option (Base)$100,000-$249,999</t>
  </si>
  <si>
    <t>20Year Premium Option (Base)$250,000-$499,999</t>
  </si>
  <si>
    <t>20Year Premium Option (Base)$500,000-$999,999</t>
  </si>
  <si>
    <t>30 Year Premium Option (Base)$50,000-$99,999</t>
  </si>
  <si>
    <t>30 Year Premium Option (Base)$100,000-$249,999</t>
  </si>
  <si>
    <t>30 Year Premium Option (Base)$250,000-$499,999</t>
  </si>
  <si>
    <t>30 Year Premium Option (Base)$500,000-$999,999</t>
  </si>
  <si>
    <t>Whole Life</t>
  </si>
  <si>
    <t>20 Pay Life</t>
  </si>
  <si>
    <t>SEL</t>
  </si>
  <si>
    <t>STD</t>
  </si>
  <si>
    <t>TOB1</t>
  </si>
  <si>
    <t>TOB2</t>
  </si>
  <si>
    <t>No</t>
  </si>
  <si>
    <t>Erie Life Sense</t>
  </si>
  <si>
    <t>Five-Year</t>
  </si>
  <si>
    <t>Non-Tobacco</t>
  </si>
  <si>
    <t>Not Available</t>
  </si>
  <si>
    <t>Term Insurance Information</t>
  </si>
  <si>
    <t>Fifteen-Year</t>
  </si>
  <si>
    <t>Policy Fee:</t>
  </si>
  <si>
    <t>5- Year Term</t>
  </si>
  <si>
    <t>10-Year Term</t>
  </si>
  <si>
    <t>15-Year Term</t>
  </si>
  <si>
    <t>20-Year Term</t>
  </si>
  <si>
    <t>Issue Age</t>
  </si>
  <si>
    <t>Standard NT</t>
  </si>
  <si>
    <t>Standard Tob</t>
  </si>
  <si>
    <t>Erie LifeSense</t>
  </si>
  <si>
    <t>LifeSense Information</t>
  </si>
  <si>
    <t>NON-TOBACCO</t>
  </si>
  <si>
    <t>TOBACCO</t>
  </si>
  <si>
    <t>N O N - T O B A C C O</t>
  </si>
  <si>
    <t>Name:</t>
  </si>
  <si>
    <r>
      <t xml:space="preserve">5 Yr: </t>
    </r>
    <r>
      <rPr>
        <sz val="11"/>
        <rFont val="Arial"/>
        <family val="2"/>
      </rPr>
      <t>Annual</t>
    </r>
  </si>
  <si>
    <r>
      <t xml:space="preserve">10 Yr: </t>
    </r>
    <r>
      <rPr>
        <sz val="11"/>
        <rFont val="Arial"/>
        <family val="2"/>
      </rPr>
      <t>Annual</t>
    </r>
  </si>
  <si>
    <r>
      <t xml:space="preserve">15 Yr: </t>
    </r>
    <r>
      <rPr>
        <sz val="11"/>
        <rFont val="Arial"/>
        <family val="2"/>
      </rPr>
      <t>Annual</t>
    </r>
  </si>
  <si>
    <r>
      <t xml:space="preserve">20 Yr: </t>
    </r>
    <r>
      <rPr>
        <sz val="11"/>
        <rFont val="Arial"/>
        <family val="2"/>
      </rPr>
      <t>Annual</t>
    </r>
  </si>
  <si>
    <r>
      <t xml:space="preserve">30 Yr: </t>
    </r>
    <r>
      <rPr>
        <sz val="11"/>
        <rFont val="Arial"/>
        <family val="2"/>
      </rPr>
      <t>Annual</t>
    </r>
  </si>
  <si>
    <t>Erieflex 4  … Less Than 250K</t>
  </si>
  <si>
    <t>Erieflex 4  … 250k to less than 1 Million</t>
  </si>
  <si>
    <t>Erieflex 4  … Greater than or equal to 1 Million</t>
  </si>
  <si>
    <t>ErieFlex 4:</t>
  </si>
  <si>
    <t>Erieflex 4</t>
  </si>
  <si>
    <t>A properly executed illustration by Erie Family Life is required!</t>
  </si>
  <si>
    <r>
      <t xml:space="preserve">Life Time Term, </t>
    </r>
    <r>
      <rPr>
        <b/>
        <sz val="12"/>
        <color indexed="13"/>
        <rFont val="Arial"/>
        <family val="2"/>
      </rPr>
      <t>Target Premium</t>
    </r>
  </si>
  <si>
    <t>Quarterly</t>
  </si>
  <si>
    <t>Semi-Annual</t>
  </si>
  <si>
    <t>N/A</t>
  </si>
  <si>
    <t>Technical Questions and Updates, please contact James B Murdoch (717) 737-9900</t>
  </si>
  <si>
    <t>Smokless</t>
  </si>
  <si>
    <t>Smokeless</t>
  </si>
  <si>
    <t>Toboacco</t>
  </si>
  <si>
    <t>TOB</t>
  </si>
  <si>
    <t>Rates effective date of SEPTEMBER 2015.  Rates are subject to change without notice.</t>
  </si>
  <si>
    <t>Erie Family Life - Juvenile Whole Life (2015)</t>
  </si>
  <si>
    <t>Annual Premium, 20 Pay Option</t>
  </si>
  <si>
    <t>Gender:</t>
  </si>
  <si>
    <t>Face Amount:</t>
  </si>
  <si>
    <t>Payment Plan Options:</t>
  </si>
  <si>
    <t>Quarterly:  .2625</t>
  </si>
  <si>
    <t>Semi-Annual: .51</t>
  </si>
  <si>
    <t>Check-Matic: .085</t>
  </si>
  <si>
    <t>ELS WL Per-Thousand Premiums</t>
  </si>
  <si>
    <t>$10,000-$24,999</t>
  </si>
  <si>
    <t>Stand Non-Tob</t>
  </si>
  <si>
    <t>Stand Tob</t>
  </si>
  <si>
    <t>Smokless Tob</t>
  </si>
  <si>
    <t>20 Pay</t>
  </si>
  <si>
    <t>Pay to 65</t>
  </si>
  <si>
    <t>Pay to 100</t>
  </si>
  <si>
    <t>$25,000-$49,999</t>
  </si>
  <si>
    <t>33..87</t>
  </si>
  <si>
    <t>$50,000-$90,000</t>
  </si>
  <si>
    <t>43..95</t>
  </si>
  <si>
    <t>39..01</t>
  </si>
  <si>
    <t>ELS WL</t>
  </si>
  <si>
    <t>Pay 20</t>
  </si>
  <si>
    <t>Pay 65</t>
  </si>
  <si>
    <t>Pay 100</t>
  </si>
  <si>
    <t xml:space="preserve">S M O K E L E S S </t>
  </si>
  <si>
    <t>Annual</t>
  </si>
  <si>
    <t>Juvenile Whole Life</t>
  </si>
  <si>
    <t>Other Functions:</t>
  </si>
  <si>
    <t>Return to Main Ratesheet</t>
  </si>
  <si>
    <t>Fermale</t>
  </si>
  <si>
    <t>Rate Class:</t>
  </si>
  <si>
    <t>Term Length:</t>
  </si>
  <si>
    <t>Pay Plan:</t>
  </si>
  <si>
    <t>1st Limit:</t>
  </si>
  <si>
    <t>2nd Limit:</t>
  </si>
  <si>
    <t>3rd Limit:</t>
  </si>
  <si>
    <t>Rates for Erie Family Life Term Insurance</t>
  </si>
  <si>
    <t>Ultra-Select</t>
  </si>
  <si>
    <t>50K</t>
  </si>
  <si>
    <t>250K</t>
  </si>
  <si>
    <t>500K</t>
  </si>
  <si>
    <t>1M</t>
  </si>
  <si>
    <t>100K</t>
  </si>
  <si>
    <t>CLASS</t>
  </si>
  <si>
    <t>Super-Select</t>
  </si>
  <si>
    <t>Select-Tob</t>
  </si>
  <si>
    <t>Standard-Tob</t>
  </si>
  <si>
    <t>B7:B77</t>
  </si>
  <si>
    <t>C7:C77</t>
  </si>
  <si>
    <t>D7:D77</t>
  </si>
  <si>
    <t>E7:E77</t>
  </si>
  <si>
    <t>F7:F77</t>
  </si>
  <si>
    <t>G7:G77</t>
  </si>
  <si>
    <t>H7:H77</t>
  </si>
  <si>
    <t>Age Array</t>
  </si>
  <si>
    <t>Class</t>
  </si>
  <si>
    <t>Ultra_Slt</t>
  </si>
  <si>
    <t>Super_Slt</t>
  </si>
  <si>
    <t>$B$7:$B$77</t>
  </si>
  <si>
    <t>$C$7:$C$77</t>
  </si>
  <si>
    <t>$D$7:$D$77</t>
  </si>
  <si>
    <t>$E$7:$E$77</t>
  </si>
  <si>
    <t>Dimension</t>
  </si>
  <si>
    <t>Selected</t>
  </si>
  <si>
    <t>$I$7:$I$77</t>
  </si>
  <si>
    <t>$J$7:$J$77</t>
  </si>
  <si>
    <t>$K$7:$K$77</t>
  </si>
  <si>
    <t>$L$7:$L$77</t>
  </si>
  <si>
    <t>Create Term Flyer</t>
  </si>
  <si>
    <r>
      <t xml:space="preserve">An iPipeline illustration is </t>
    </r>
    <r>
      <rPr>
        <b/>
        <i/>
        <u/>
        <sz val="11"/>
        <rFont val="Arial"/>
        <family val="2"/>
      </rPr>
      <t>REQUIRED.</t>
    </r>
  </si>
  <si>
    <t>Waiver of Premim is available for Life Sense Whole Life</t>
  </si>
  <si>
    <t>Waiver of Premium has not been included in these rates.</t>
  </si>
  <si>
    <t>Guaranteed Insurability Option has been included in this product</t>
  </si>
  <si>
    <t>This ratesheet is intended to be used by licensed Erie Family Life insurance agents only to review published rates and pay plans.</t>
  </si>
  <si>
    <t>Website:</t>
  </si>
  <si>
    <t>Phone:</t>
  </si>
  <si>
    <t>Fax:</t>
  </si>
  <si>
    <t>Comments:</t>
  </si>
  <si>
    <t>Rosenkilde &amp; Associates</t>
  </si>
  <si>
    <t>www.rarisk.com</t>
  </si>
  <si>
    <t>(800) 564-0169</t>
  </si>
  <si>
    <t>Fax: (410) 833-3564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</si>
</sst>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[$-409]d\-mmm\-yy;@"/>
    <numFmt numFmtId="167" formatCode="_(&quot;$&quot;* #,##0_);_(&quot;$&quot;* \(#,##0\);_(&quot;$&quot;* &quot;-&quot;??_);_(@_)"/>
  </numFmts>
  <fonts count="61" x14ac:knownFonts="1">
    <font>
      <sz val="12"/>
      <name val="Arial"/>
    </font>
    <font>
      <sz val="12"/>
      <name val="Arial"/>
      <family val="2"/>
    </font>
    <font>
      <sz val="8"/>
      <color indexed="8"/>
      <name val="Arial Bold"/>
    </font>
    <font>
      <sz val="8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8"/>
      <color indexed="8"/>
      <name val="Times New Roman Bold"/>
    </font>
    <font>
      <sz val="12"/>
      <color indexed="9"/>
      <name val="Arial"/>
      <family val="2"/>
    </font>
    <font>
      <sz val="10"/>
      <name val="Arial"/>
      <family val="2"/>
    </font>
    <font>
      <sz val="10"/>
      <name val="Franklin Gothic Medium"/>
      <family val="2"/>
    </font>
    <font>
      <u/>
      <sz val="10"/>
      <name val="Franklin Gothic Medium"/>
      <family val="2"/>
    </font>
    <font>
      <b/>
      <sz val="9"/>
      <name val="Arial"/>
      <family val="2"/>
    </font>
    <font>
      <sz val="14"/>
      <color indexed="8"/>
      <name val="Arial Bold"/>
    </font>
    <font>
      <i/>
      <sz val="12"/>
      <name val="Arial"/>
      <family val="2"/>
    </font>
    <font>
      <b/>
      <sz val="12"/>
      <color indexed="13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5" tint="-0.249977111117893"/>
      <name val="Times New Roman"/>
      <family val="2"/>
    </font>
    <font>
      <b/>
      <sz val="14"/>
      <color theme="5" tint="-0.249977111117893"/>
      <name val="Times New Roman"/>
      <family val="2"/>
    </font>
    <font>
      <b/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u/>
      <sz val="12"/>
      <color theme="3"/>
      <name val="Arial"/>
      <family val="2"/>
    </font>
    <font>
      <b/>
      <u/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b/>
      <u/>
      <sz val="12"/>
      <color rgb="FFC00000"/>
      <name val="Arial"/>
      <family val="2"/>
    </font>
    <font>
      <b/>
      <sz val="16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b/>
      <sz val="16"/>
      <color theme="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i/>
      <u/>
      <sz val="11"/>
      <name val="Arial"/>
      <family val="2"/>
    </font>
    <font>
      <u/>
      <sz val="16"/>
      <color theme="10"/>
      <name val="Arial"/>
      <family val="2"/>
    </font>
    <font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n">
        <color auto="1"/>
      </left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auto="1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auto="1"/>
      </right>
      <top/>
      <bottom style="thick">
        <color theme="3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0" fontId="16" fillId="0" borderId="0"/>
    <xf numFmtId="0" fontId="16" fillId="0" borderId="0"/>
    <xf numFmtId="0" fontId="16" fillId="0" borderId="0"/>
  </cellStyleXfs>
  <cellXfs count="42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6" fontId="2" fillId="2" borderId="0" xfId="0" applyNumberFormat="1" applyFont="1" applyFill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/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/>
    <xf numFmtId="0" fontId="10" fillId="2" borderId="0" xfId="0" applyFont="1" applyFill="1"/>
    <xf numFmtId="0" fontId="11" fillId="2" borderId="0" xfId="0" applyFont="1" applyFill="1" applyBorder="1" applyAlignment="1">
      <alignment horizontal="centerContinuous"/>
    </xf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11" fillId="2" borderId="0" xfId="0" applyFont="1" applyFill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/>
    <xf numFmtId="164" fontId="11" fillId="2" borderId="0" xfId="0" applyNumberFormat="1" applyFont="1" applyFill="1" applyAlignment="1" applyProtection="1">
      <alignment horizontal="left"/>
    </xf>
    <xf numFmtId="0" fontId="10" fillId="2" borderId="0" xfId="0" applyFont="1" applyFill="1" applyAlignment="1"/>
    <xf numFmtId="0" fontId="0" fillId="0" borderId="0" xfId="0" applyAlignment="1"/>
    <xf numFmtId="49" fontId="3" fillId="2" borderId="0" xfId="0" applyNumberFormat="1" applyFont="1" applyFill="1" applyAlignment="1">
      <alignment horizontal="center"/>
    </xf>
    <xf numFmtId="49" fontId="18" fillId="2" borderId="3" xfId="0" applyNumberFormat="1" applyFont="1" applyFill="1" applyBorder="1" applyAlignment="1">
      <alignment horizontal="center"/>
    </xf>
    <xf numFmtId="49" fontId="18" fillId="2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9" fontId="18" fillId="2" borderId="6" xfId="0" applyNumberFormat="1" applyFont="1" applyFill="1" applyBorder="1" applyAlignment="1">
      <alignment horizontal="center"/>
    </xf>
    <xf numFmtId="49" fontId="18" fillId="2" borderId="7" xfId="0" applyNumberFormat="1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11" fillId="2" borderId="0" xfId="0" applyFont="1" applyFill="1" applyBorder="1" applyAlignment="1" applyProtection="1">
      <alignment horizontal="center"/>
      <protection hidden="1"/>
    </xf>
    <xf numFmtId="0" fontId="6" fillId="2" borderId="12" xfId="0" applyFont="1" applyFill="1" applyBorder="1" applyProtection="1">
      <protection hidden="1"/>
    </xf>
    <xf numFmtId="0" fontId="11" fillId="2" borderId="0" xfId="0" applyFont="1" applyFill="1" applyBorder="1" applyAlignment="1" applyProtection="1">
      <alignment horizontal="centerContinuous"/>
      <protection hidden="1"/>
    </xf>
    <xf numFmtId="0" fontId="11" fillId="2" borderId="0" xfId="0" applyFont="1" applyFill="1" applyBorder="1" applyProtection="1"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2" borderId="13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Continuous"/>
      <protection hidden="1"/>
    </xf>
    <xf numFmtId="0" fontId="11" fillId="2" borderId="0" xfId="0" applyFont="1" applyFill="1" applyBorder="1" applyAlignment="1" applyProtection="1">
      <protection hidden="1"/>
    </xf>
    <xf numFmtId="0" fontId="6" fillId="2" borderId="12" xfId="0" applyFont="1" applyFill="1" applyBorder="1" applyAlignment="1" applyProtection="1">
      <protection hidden="1"/>
    </xf>
    <xf numFmtId="165" fontId="11" fillId="2" borderId="0" xfId="0" applyNumberFormat="1" applyFont="1" applyFill="1" applyBorder="1" applyAlignment="1" applyProtection="1">
      <alignment horizontal="center" vertical="center"/>
      <protection hidden="1"/>
    </xf>
    <xf numFmtId="165" fontId="11" fillId="3" borderId="14" xfId="0" applyNumberFormat="1" applyFont="1" applyFill="1" applyBorder="1" applyAlignment="1" applyProtection="1">
      <alignment horizontal="center" vertical="center"/>
      <protection hidden="1"/>
    </xf>
    <xf numFmtId="165" fontId="16" fillId="2" borderId="0" xfId="0" applyNumberFormat="1" applyFont="1" applyFill="1" applyBorder="1" applyAlignment="1" applyProtection="1">
      <alignment horizontal="center" vertical="center"/>
      <protection hidden="1"/>
    </xf>
    <xf numFmtId="165" fontId="16" fillId="2" borderId="0" xfId="0" applyNumberFormat="1" applyFont="1" applyFill="1" applyBorder="1" applyAlignment="1" applyProtection="1">
      <alignment horizontal="center"/>
      <protection hidden="1"/>
    </xf>
    <xf numFmtId="165" fontId="16" fillId="2" borderId="15" xfId="0" applyNumberFormat="1" applyFont="1" applyFill="1" applyBorder="1" applyAlignment="1" applyProtection="1">
      <alignment horizontal="left" vertical="top"/>
      <protection hidden="1"/>
    </xf>
    <xf numFmtId="165" fontId="16" fillId="2" borderId="15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9" fillId="2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11" fillId="2" borderId="0" xfId="0" applyFont="1" applyFill="1" applyAlignment="1" applyProtection="1">
      <alignment horizontal="centerContinuous"/>
      <protection hidden="1"/>
    </xf>
    <xf numFmtId="0" fontId="8" fillId="2" borderId="0" xfId="0" applyFont="1" applyFill="1" applyAlignment="1" applyProtection="1">
      <alignment horizontal="centerContinuous"/>
      <protection hidden="1"/>
    </xf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11" fillId="2" borderId="15" xfId="0" applyFont="1" applyFill="1" applyBorder="1" applyAlignment="1" applyProtection="1">
      <alignment horizontal="centerContinuous"/>
      <protection hidden="1"/>
    </xf>
    <xf numFmtId="0" fontId="6" fillId="2" borderId="15" xfId="0" applyFont="1" applyFill="1" applyBorder="1" applyAlignment="1" applyProtection="1">
      <alignment horizontal="centerContinuous"/>
      <protection hidden="1"/>
    </xf>
    <xf numFmtId="0" fontId="6" fillId="2" borderId="0" xfId="0" applyFont="1" applyFill="1" applyBorder="1" applyAlignment="1" applyProtection="1">
      <alignment horizontal="centerContinuous"/>
      <protection hidden="1"/>
    </xf>
    <xf numFmtId="0" fontId="11" fillId="2" borderId="0" xfId="0" applyFont="1" applyFill="1" applyAlignment="1" applyProtection="1">
      <alignment horizontal="right"/>
      <protection locked="0" hidden="1"/>
    </xf>
    <xf numFmtId="0" fontId="16" fillId="2" borderId="0" xfId="0" applyFont="1" applyFill="1" applyAlignment="1" applyProtection="1">
      <alignment horizontal="left"/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1" fillId="2" borderId="0" xfId="0" applyNumberFormat="1" applyFont="1" applyFill="1" applyAlignment="1" applyProtection="1">
      <alignment horizontal="right"/>
      <protection locked="0" hidden="1"/>
    </xf>
    <xf numFmtId="0" fontId="16" fillId="2" borderId="0" xfId="0" applyFont="1" applyFill="1" applyAlignment="1" applyProtection="1">
      <protection hidden="1"/>
    </xf>
    <xf numFmtId="0" fontId="12" fillId="2" borderId="0" xfId="0" applyFont="1" applyFill="1" applyAlignment="1" applyProtection="1">
      <protection hidden="1"/>
    </xf>
    <xf numFmtId="0" fontId="12" fillId="0" borderId="0" xfId="0" applyFont="1" applyAlignment="1" applyProtection="1">
      <protection hidden="1"/>
    </xf>
    <xf numFmtId="164" fontId="11" fillId="2" borderId="0" xfId="0" applyNumberFormat="1" applyFont="1" applyFill="1" applyAlignment="1" applyProtection="1">
      <alignment horizontal="right"/>
      <protection locked="0" hidden="1"/>
    </xf>
    <xf numFmtId="164" fontId="11" fillId="2" borderId="0" xfId="0" applyNumberFormat="1" applyFont="1" applyFill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164" fontId="11" fillId="2" borderId="0" xfId="0" applyNumberFormat="1" applyFont="1" applyFill="1" applyBorder="1" applyAlignment="1" applyProtection="1">
      <alignment horizontal="left"/>
      <protection hidden="1"/>
    </xf>
    <xf numFmtId="0" fontId="6" fillId="0" borderId="0" xfId="0" applyFont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Continuous"/>
      <protection hidden="1"/>
    </xf>
    <xf numFmtId="0" fontId="10" fillId="2" borderId="0" xfId="0" applyFont="1" applyFill="1" applyBorder="1" applyAlignment="1" applyProtection="1">
      <protection hidden="1"/>
    </xf>
    <xf numFmtId="0" fontId="11" fillId="2" borderId="5" xfId="0" applyFont="1" applyFill="1" applyBorder="1" applyAlignment="1" applyProtection="1">
      <alignment horizontal="centerContinuous"/>
      <protection hidden="1"/>
    </xf>
    <xf numFmtId="0" fontId="6" fillId="2" borderId="0" xfId="0" applyFont="1" applyFill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0" fillId="0" borderId="0" xfId="0" applyAlignment="1" applyProtection="1">
      <protection hidden="1"/>
    </xf>
    <xf numFmtId="0" fontId="11" fillId="2" borderId="7" xfId="0" applyFont="1" applyFill="1" applyBorder="1" applyAlignment="1" applyProtection="1">
      <alignment horizontal="center"/>
      <protection hidden="1"/>
    </xf>
    <xf numFmtId="0" fontId="14" fillId="2" borderId="16" xfId="0" applyFont="1" applyFill="1" applyBorder="1" applyProtection="1">
      <protection hidden="1"/>
    </xf>
    <xf numFmtId="0" fontId="15" fillId="2" borderId="17" xfId="0" applyFont="1" applyFill="1" applyBorder="1" applyAlignment="1" applyProtection="1">
      <alignment horizontal="right"/>
      <protection hidden="1"/>
    </xf>
    <xf numFmtId="165" fontId="16" fillId="2" borderId="18" xfId="0" applyNumberFormat="1" applyFont="1" applyFill="1" applyBorder="1" applyAlignment="1" applyProtection="1">
      <alignment horizontal="left" vertical="top"/>
      <protection hidden="1"/>
    </xf>
    <xf numFmtId="165" fontId="16" fillId="2" borderId="18" xfId="0" applyNumberFormat="1" applyFont="1" applyFill="1" applyBorder="1" applyAlignment="1" applyProtection="1">
      <alignment horizontal="center"/>
      <protection hidden="1"/>
    </xf>
    <xf numFmtId="0" fontId="6" fillId="2" borderId="19" xfId="0" applyFont="1" applyFill="1" applyBorder="1" applyProtection="1">
      <protection hidden="1"/>
    </xf>
    <xf numFmtId="0" fontId="16" fillId="2" borderId="20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2" fontId="11" fillId="2" borderId="15" xfId="0" applyNumberFormat="1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2" borderId="2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6" fillId="2" borderId="21" xfId="0" applyFont="1" applyFill="1" applyBorder="1" applyProtection="1">
      <protection hidden="1"/>
    </xf>
    <xf numFmtId="0" fontId="15" fillId="2" borderId="22" xfId="0" applyFont="1" applyFill="1" applyBorder="1" applyAlignment="1" applyProtection="1">
      <alignment horizontal="right"/>
      <protection hidden="1"/>
    </xf>
    <xf numFmtId="0" fontId="15" fillId="2" borderId="23" xfId="0" applyFont="1" applyFill="1" applyBorder="1" applyAlignment="1" applyProtection="1">
      <alignment horizontal="right"/>
      <protection hidden="1"/>
    </xf>
    <xf numFmtId="165" fontId="16" fillId="2" borderId="23" xfId="0" applyNumberFormat="1" applyFont="1" applyFill="1" applyBorder="1" applyAlignment="1" applyProtection="1">
      <alignment horizontal="left" vertical="top"/>
      <protection hidden="1"/>
    </xf>
    <xf numFmtId="165" fontId="16" fillId="2" borderId="23" xfId="0" applyNumberFormat="1" applyFont="1" applyFill="1" applyBorder="1" applyAlignment="1" applyProtection="1">
      <alignment horizontal="center"/>
      <protection hidden="1"/>
    </xf>
    <xf numFmtId="165" fontId="16" fillId="2" borderId="24" xfId="0" applyNumberFormat="1" applyFont="1" applyFill="1" applyBorder="1" applyAlignment="1" applyProtection="1">
      <alignment horizontal="center"/>
      <protection hidden="1"/>
    </xf>
    <xf numFmtId="0" fontId="6" fillId="2" borderId="25" xfId="0" applyFont="1" applyFill="1" applyBorder="1" applyProtection="1">
      <protection hidden="1"/>
    </xf>
    <xf numFmtId="0" fontId="15" fillId="2" borderId="0" xfId="0" applyFont="1" applyFill="1" applyBorder="1" applyAlignment="1" applyProtection="1">
      <alignment horizontal="right"/>
      <protection hidden="1"/>
    </xf>
    <xf numFmtId="0" fontId="14" fillId="2" borderId="20" xfId="0" applyFont="1" applyFill="1" applyBorder="1" applyAlignment="1" applyProtection="1">
      <alignment horizontal="left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165" fontId="6" fillId="0" borderId="0" xfId="0" applyNumberFormat="1" applyFont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0" fontId="14" fillId="2" borderId="16" xfId="0" applyFont="1" applyFill="1" applyBorder="1" applyAlignment="1" applyProtection="1">
      <alignment horizontal="left"/>
      <protection hidden="1"/>
    </xf>
    <xf numFmtId="0" fontId="15" fillId="2" borderId="0" xfId="0" applyFont="1" applyFill="1" applyBorder="1" applyProtection="1">
      <protection hidden="1"/>
    </xf>
    <xf numFmtId="0" fontId="15" fillId="2" borderId="22" xfId="0" applyFont="1" applyFill="1" applyBorder="1" applyProtection="1">
      <protection hidden="1"/>
    </xf>
    <xf numFmtId="0" fontId="15" fillId="2" borderId="23" xfId="0" applyFont="1" applyFill="1" applyBorder="1" applyProtection="1">
      <protection hidden="1"/>
    </xf>
    <xf numFmtId="0" fontId="16" fillId="2" borderId="23" xfId="0" applyFont="1" applyFill="1" applyBorder="1" applyAlignment="1" applyProtection="1">
      <alignment horizontal="left" vertical="top"/>
      <protection hidden="1"/>
    </xf>
    <xf numFmtId="0" fontId="16" fillId="2" borderId="23" xfId="0" applyFont="1" applyFill="1" applyBorder="1" applyProtection="1">
      <protection hidden="1"/>
    </xf>
    <xf numFmtId="0" fontId="6" fillId="2" borderId="23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16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0" fontId="0" fillId="2" borderId="0" xfId="0" applyFill="1"/>
    <xf numFmtId="166" fontId="6" fillId="2" borderId="26" xfId="0" applyNumberFormat="1" applyFont="1" applyFill="1" applyBorder="1" applyAlignment="1" applyProtection="1">
      <alignment horizontal="center"/>
      <protection hidden="1"/>
    </xf>
    <xf numFmtId="0" fontId="20" fillId="0" borderId="0" xfId="3"/>
    <xf numFmtId="14" fontId="19" fillId="2" borderId="0" xfId="0" applyNumberFormat="1" applyFont="1" applyFill="1" applyBorder="1" applyProtection="1">
      <protection hidden="1"/>
    </xf>
    <xf numFmtId="164" fontId="11" fillId="2" borderId="0" xfId="0" applyNumberFormat="1" applyFont="1" applyFill="1" applyAlignment="1" applyProtection="1">
      <alignment horizontal="right"/>
    </xf>
    <xf numFmtId="0" fontId="11" fillId="2" borderId="15" xfId="0" applyFont="1" applyFill="1" applyBorder="1" applyAlignment="1" applyProtection="1">
      <alignment horizontal="center" vertical="center"/>
      <protection hidden="1"/>
    </xf>
    <xf numFmtId="165" fontId="11" fillId="3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9" fillId="0" borderId="0" xfId="0" applyFont="1" applyBorder="1"/>
    <xf numFmtId="0" fontId="11" fillId="2" borderId="28" xfId="0" applyFont="1" applyFill="1" applyBorder="1" applyAlignment="1" applyProtection="1">
      <alignment horizontal="center"/>
      <protection hidden="1"/>
    </xf>
    <xf numFmtId="164" fontId="11" fillId="2" borderId="0" xfId="0" applyNumberFormat="1" applyFont="1" applyFill="1" applyAlignment="1" applyProtection="1">
      <alignment horizontal="right"/>
      <protection hidden="1"/>
    </xf>
    <xf numFmtId="165" fontId="11" fillId="3" borderId="29" xfId="0" applyNumberFormat="1" applyFont="1" applyFill="1" applyBorder="1" applyAlignment="1" applyProtection="1">
      <alignment horizontal="center" vertical="center"/>
      <protection hidden="1"/>
    </xf>
    <xf numFmtId="0" fontId="14" fillId="2" borderId="30" xfId="0" applyFont="1" applyFill="1" applyBorder="1" applyProtection="1">
      <protection hidden="1"/>
    </xf>
    <xf numFmtId="0" fontId="16" fillId="2" borderId="31" xfId="0" applyFont="1" applyFill="1" applyBorder="1" applyAlignment="1" applyProtection="1">
      <alignment vertical="center"/>
      <protection hidden="1"/>
    </xf>
    <xf numFmtId="0" fontId="6" fillId="0" borderId="31" xfId="0" applyFont="1" applyBorder="1" applyAlignment="1" applyProtection="1">
      <alignment vertical="center"/>
      <protection hidden="1"/>
    </xf>
    <xf numFmtId="0" fontId="6" fillId="0" borderId="32" xfId="0" applyFont="1" applyBorder="1" applyProtection="1">
      <protection hidden="1"/>
    </xf>
    <xf numFmtId="165" fontId="16" fillId="2" borderId="33" xfId="0" applyNumberFormat="1" applyFont="1" applyFill="1" applyBorder="1" applyAlignment="1" applyProtection="1">
      <alignment horizontal="center"/>
      <protection hidden="1"/>
    </xf>
    <xf numFmtId="2" fontId="11" fillId="2" borderId="34" xfId="0" applyNumberFormat="1" applyFont="1" applyFill="1" applyBorder="1" applyAlignment="1" applyProtection="1">
      <alignment horizontal="center" vertical="center"/>
      <protection hidden="1"/>
    </xf>
    <xf numFmtId="165" fontId="16" fillId="2" borderId="35" xfId="0" applyNumberFormat="1" applyFont="1" applyFill="1" applyBorder="1" applyAlignment="1" applyProtection="1">
      <alignment horizontal="center"/>
      <protection hidden="1"/>
    </xf>
    <xf numFmtId="2" fontId="11" fillId="2" borderId="36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2" fontId="16" fillId="0" borderId="0" xfId="6" applyNumberFormat="1" applyFill="1" applyAlignment="1">
      <alignment horizontal="center"/>
    </xf>
    <xf numFmtId="0" fontId="16" fillId="0" borderId="0" xfId="6" applyFill="1" applyAlignment="1">
      <alignment horizontal="center"/>
    </xf>
    <xf numFmtId="0" fontId="11" fillId="0" borderId="6" xfId="6" applyFont="1" applyFill="1" applyBorder="1" applyAlignment="1">
      <alignment horizontal="left"/>
    </xf>
    <xf numFmtId="0" fontId="16" fillId="0" borderId="37" xfId="6" applyFill="1" applyBorder="1" applyAlignment="1">
      <alignment horizontal="center"/>
    </xf>
    <xf numFmtId="0" fontId="11" fillId="0" borderId="5" xfId="6" applyFont="1" applyFill="1" applyBorder="1" applyAlignment="1">
      <alignment horizontal="left"/>
    </xf>
    <xf numFmtId="167" fontId="21" fillId="0" borderId="0" xfId="1" applyNumberFormat="1" applyFont="1" applyFill="1" applyAlignment="1">
      <alignment horizontal="center" wrapText="1"/>
    </xf>
    <xf numFmtId="0" fontId="22" fillId="0" borderId="5" xfId="6" applyFont="1" applyFill="1" applyBorder="1" applyAlignment="1">
      <alignment horizontal="center" wrapText="1"/>
    </xf>
    <xf numFmtId="0" fontId="21" fillId="0" borderId="6" xfId="6" applyFont="1" applyFill="1" applyBorder="1" applyAlignment="1">
      <alignment horizontal="center" wrapText="1"/>
    </xf>
    <xf numFmtId="0" fontId="21" fillId="0" borderId="38" xfId="6" applyFont="1" applyFill="1" applyBorder="1" applyAlignment="1">
      <alignment horizontal="center" wrapText="1"/>
    </xf>
    <xf numFmtId="0" fontId="21" fillId="0" borderId="7" xfId="6" applyFont="1" applyFill="1" applyBorder="1" applyAlignment="1">
      <alignment horizontal="center" wrapText="1"/>
    </xf>
    <xf numFmtId="0" fontId="21" fillId="0" borderId="39" xfId="6" applyFont="1" applyFill="1" applyBorder="1" applyAlignment="1">
      <alignment horizontal="center" wrapText="1"/>
    </xf>
    <xf numFmtId="0" fontId="16" fillId="0" borderId="1" xfId="6" applyFont="1" applyFill="1" applyBorder="1" applyAlignment="1">
      <alignment horizontal="center" wrapText="1"/>
    </xf>
    <xf numFmtId="0" fontId="16" fillId="0" borderId="1" xfId="5" applyBorder="1" applyAlignment="1">
      <alignment horizontal="center"/>
    </xf>
    <xf numFmtId="2" fontId="28" fillId="0" borderId="1" xfId="5" applyNumberFormat="1" applyFont="1" applyFill="1" applyBorder="1" applyAlignment="1">
      <alignment horizontal="center"/>
    </xf>
    <xf numFmtId="2" fontId="28" fillId="0" borderId="1" xfId="5" applyNumberFormat="1" applyFont="1" applyBorder="1" applyAlignment="1">
      <alignment horizontal="center"/>
    </xf>
    <xf numFmtId="0" fontId="16" fillId="0" borderId="1" xfId="6" applyFill="1" applyBorder="1" applyAlignment="1">
      <alignment horizontal="center"/>
    </xf>
    <xf numFmtId="2" fontId="28" fillId="4" borderId="1" xfId="5" applyNumberFormat="1" applyFont="1" applyFill="1" applyBorder="1" applyAlignment="1">
      <alignment horizontal="center"/>
    </xf>
    <xf numFmtId="0" fontId="11" fillId="2" borderId="0" xfId="0" applyFont="1" applyFill="1" applyBorder="1" applyAlignment="1" applyProtection="1"/>
    <xf numFmtId="0" fontId="16" fillId="2" borderId="0" xfId="0" applyFont="1" applyFill="1" applyBorder="1" applyAlignment="1" applyProtection="1"/>
    <xf numFmtId="14" fontId="0" fillId="0" borderId="0" xfId="0" applyNumberFormat="1"/>
    <xf numFmtId="165" fontId="11" fillId="2" borderId="1" xfId="0" applyNumberFormat="1" applyFont="1" applyFill="1" applyBorder="1" applyAlignment="1" applyProtection="1">
      <alignment horizontal="center"/>
      <protection hidden="1"/>
    </xf>
    <xf numFmtId="165" fontId="11" fillId="2" borderId="0" xfId="0" applyNumberFormat="1" applyFont="1" applyFill="1" applyBorder="1" applyAlignment="1" applyProtection="1">
      <alignment horizontal="center"/>
      <protection hidden="1"/>
    </xf>
    <xf numFmtId="165" fontId="11" fillId="5" borderId="40" xfId="0" applyNumberFormat="1" applyFont="1" applyFill="1" applyBorder="1" applyAlignment="1" applyProtection="1">
      <alignment horizontal="center" vertical="center"/>
      <protection hidden="1"/>
    </xf>
    <xf numFmtId="0" fontId="27" fillId="2" borderId="8" xfId="2" applyFill="1" applyBorder="1" applyAlignment="1" applyProtection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" fontId="3" fillId="2" borderId="4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4" fillId="2" borderId="0" xfId="0" applyNumberFormat="1" applyFont="1" applyFill="1" applyAlignment="1">
      <alignment horizontal="center"/>
    </xf>
    <xf numFmtId="0" fontId="4" fillId="0" borderId="44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/>
    <xf numFmtId="0" fontId="6" fillId="2" borderId="12" xfId="0" applyFont="1" applyFill="1" applyBorder="1"/>
    <xf numFmtId="0" fontId="14" fillId="2" borderId="0" xfId="0" applyFont="1" applyFill="1"/>
    <xf numFmtId="0" fontId="8" fillId="2" borderId="0" xfId="0" applyFont="1" applyFill="1" applyBorder="1" applyAlignment="1" applyProtection="1">
      <alignment horizontal="centerContinuous"/>
      <protection hidden="1"/>
    </xf>
    <xf numFmtId="0" fontId="25" fillId="2" borderId="0" xfId="0" applyFont="1" applyFill="1" applyBorder="1" applyAlignment="1" applyProtection="1">
      <alignment horizontal="centerContinuous"/>
      <protection hidden="1"/>
    </xf>
    <xf numFmtId="165" fontId="16" fillId="2" borderId="19" xfId="0" applyNumberFormat="1" applyFon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1" xfId="0" applyBorder="1" applyProtection="1">
      <protection hidden="1"/>
    </xf>
    <xf numFmtId="0" fontId="6" fillId="0" borderId="23" xfId="0" applyFont="1" applyBorder="1" applyProtection="1">
      <protection hidden="1"/>
    </xf>
    <xf numFmtId="0" fontId="0" fillId="0" borderId="25" xfId="0" applyBorder="1" applyProtection="1">
      <protection hidden="1"/>
    </xf>
    <xf numFmtId="165" fontId="16" fillId="2" borderId="23" xfId="0" applyNumberFormat="1" applyFont="1" applyFill="1" applyBorder="1" applyAlignment="1" applyProtection="1">
      <alignment horizontal="center" vertical="top"/>
      <protection hidden="1"/>
    </xf>
    <xf numFmtId="0" fontId="29" fillId="6" borderId="0" xfId="0" applyFont="1" applyFill="1" applyBorder="1" applyAlignment="1" applyProtection="1">
      <alignment horizontal="centerContinuous"/>
      <protection hidden="1"/>
    </xf>
    <xf numFmtId="165" fontId="30" fillId="6" borderId="0" xfId="0" applyNumberFormat="1" applyFont="1" applyFill="1" applyBorder="1" applyAlignment="1" applyProtection="1">
      <alignment horizontal="centerContinuous"/>
      <protection hidden="1"/>
    </xf>
    <xf numFmtId="165" fontId="11" fillId="0" borderId="3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center"/>
    </xf>
    <xf numFmtId="165" fontId="11" fillId="0" borderId="28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5"/>
    <xf numFmtId="0" fontId="16" fillId="7" borderId="0" xfId="5" applyFill="1"/>
    <xf numFmtId="0" fontId="11" fillId="2" borderId="45" xfId="0" applyFont="1" applyFill="1" applyBorder="1" applyAlignment="1" applyProtection="1">
      <alignment horizontal="centerContinuous"/>
      <protection hidden="1"/>
    </xf>
    <xf numFmtId="0" fontId="11" fillId="2" borderId="37" xfId="0" applyFont="1" applyFill="1" applyBorder="1" applyAlignment="1" applyProtection="1">
      <alignment horizontal="centerContinuous"/>
      <protection hidden="1"/>
    </xf>
    <xf numFmtId="0" fontId="11" fillId="2" borderId="46" xfId="0" applyFont="1" applyFill="1" applyBorder="1" applyAlignment="1" applyProtection="1">
      <alignment horizontal="center"/>
      <protection hidden="1"/>
    </xf>
    <xf numFmtId="0" fontId="11" fillId="2" borderId="47" xfId="0" applyFont="1" applyFill="1" applyBorder="1" applyAlignment="1" applyProtection="1">
      <alignment horizontal="center"/>
      <protection hidden="1"/>
    </xf>
    <xf numFmtId="0" fontId="11" fillId="2" borderId="6" xfId="0" applyFont="1" applyFill="1" applyBorder="1" applyAlignment="1" applyProtection="1">
      <alignment horizontal="center"/>
      <protection hidden="1"/>
    </xf>
    <xf numFmtId="0" fontId="11" fillId="2" borderId="38" xfId="0" applyFont="1" applyFill="1" applyBorder="1" applyAlignment="1" applyProtection="1">
      <alignment horizontal="center"/>
      <protection hidden="1"/>
    </xf>
    <xf numFmtId="165" fontId="16" fillId="2" borderId="27" xfId="0" applyNumberFormat="1" applyFont="1" applyFill="1" applyBorder="1" applyAlignment="1" applyProtection="1">
      <alignment horizontal="center"/>
      <protection hidden="1"/>
    </xf>
    <xf numFmtId="165" fontId="16" fillId="2" borderId="48" xfId="0" applyNumberFormat="1" applyFont="1" applyFill="1" applyBorder="1" applyAlignment="1" applyProtection="1">
      <alignment horizontal="center"/>
      <protection hidden="1"/>
    </xf>
    <xf numFmtId="165" fontId="11" fillId="2" borderId="49" xfId="0" applyNumberFormat="1" applyFont="1" applyFill="1" applyBorder="1" applyAlignment="1" applyProtection="1">
      <alignment horizontal="center"/>
      <protection hidden="1"/>
    </xf>
    <xf numFmtId="165" fontId="16" fillId="2" borderId="27" xfId="0" applyNumberFormat="1" applyFont="1" applyFill="1" applyBorder="1" applyAlignment="1" applyProtection="1">
      <alignment horizontal="left" vertical="top"/>
      <protection hidden="1"/>
    </xf>
    <xf numFmtId="2" fontId="32" fillId="2" borderId="15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0" fillId="8" borderId="2" xfId="3" applyFill="1" applyBorder="1"/>
    <xf numFmtId="0" fontId="36" fillId="8" borderId="5" xfId="3" applyFont="1" applyFill="1" applyBorder="1" applyAlignment="1">
      <alignment horizontal="centerContinuous"/>
    </xf>
    <xf numFmtId="0" fontId="36" fillId="8" borderId="45" xfId="3" applyFont="1" applyFill="1" applyBorder="1" applyAlignment="1">
      <alignment horizontal="centerContinuous"/>
    </xf>
    <xf numFmtId="0" fontId="36" fillId="8" borderId="37" xfId="3" applyFont="1" applyFill="1" applyBorder="1" applyAlignment="1">
      <alignment horizontal="centerContinuous"/>
    </xf>
    <xf numFmtId="0" fontId="20" fillId="8" borderId="3" xfId="3" applyFill="1" applyBorder="1"/>
    <xf numFmtId="6" fontId="20" fillId="8" borderId="6" xfId="3" applyNumberFormat="1" applyFill="1" applyBorder="1" applyAlignment="1">
      <alignment horizontal="center"/>
    </xf>
    <xf numFmtId="6" fontId="20" fillId="8" borderId="0" xfId="3" applyNumberFormat="1" applyFill="1" applyBorder="1" applyAlignment="1">
      <alignment horizontal="center"/>
    </xf>
    <xf numFmtId="6" fontId="20" fillId="8" borderId="38" xfId="3" applyNumberFormat="1" applyFill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38" xfId="0" applyBorder="1"/>
    <xf numFmtId="0" fontId="37" fillId="0" borderId="3" xfId="3" applyFont="1" applyBorder="1" applyAlignment="1">
      <alignment horizontal="center"/>
    </xf>
    <xf numFmtId="0" fontId="20" fillId="0" borderId="1" xfId="3" applyBorder="1" applyAlignment="1">
      <alignment horizontal="center"/>
    </xf>
    <xf numFmtId="165" fontId="20" fillId="0" borderId="1" xfId="3" applyNumberFormat="1" applyBorder="1"/>
    <xf numFmtId="0" fontId="38" fillId="0" borderId="0" xfId="0" applyFont="1"/>
    <xf numFmtId="8" fontId="38" fillId="0" borderId="0" xfId="0" applyNumberFormat="1" applyFont="1" applyAlignment="1">
      <alignment horizontal="center" wrapText="1"/>
    </xf>
    <xf numFmtId="0" fontId="38" fillId="0" borderId="0" xfId="0" applyFont="1" applyAlignment="1">
      <alignment wrapText="1"/>
    </xf>
    <xf numFmtId="0" fontId="39" fillId="0" borderId="0" xfId="0" applyFont="1"/>
    <xf numFmtId="0" fontId="40" fillId="0" borderId="0" xfId="0" applyFont="1" applyAlignment="1">
      <alignment horizontal="center"/>
    </xf>
    <xf numFmtId="8" fontId="40" fillId="0" borderId="0" xfId="0" applyNumberFormat="1" applyFont="1" applyAlignment="1">
      <alignment horizontal="left"/>
    </xf>
    <xf numFmtId="8" fontId="40" fillId="0" borderId="0" xfId="0" applyNumberFormat="1" applyFont="1" applyAlignment="1">
      <alignment horizontal="center" wrapText="1"/>
    </xf>
    <xf numFmtId="8" fontId="39" fillId="0" borderId="0" xfId="0" applyNumberFormat="1" applyFont="1" applyAlignment="1">
      <alignment horizontal="center" wrapText="1"/>
    </xf>
    <xf numFmtId="0" fontId="39" fillId="0" borderId="0" xfId="0" applyFont="1" applyAlignment="1">
      <alignment wrapText="1"/>
    </xf>
    <xf numFmtId="0" fontId="33" fillId="0" borderId="0" xfId="0" applyFont="1"/>
    <xf numFmtId="8" fontId="33" fillId="0" borderId="1" xfId="0" applyNumberFormat="1" applyFont="1" applyBorder="1" applyAlignment="1">
      <alignment horizontal="center" wrapText="1"/>
    </xf>
    <xf numFmtId="0" fontId="33" fillId="0" borderId="0" xfId="0" applyFont="1" applyAlignment="1">
      <alignment wrapText="1"/>
    </xf>
    <xf numFmtId="0" fontId="33" fillId="0" borderId="52" xfId="0" applyFont="1" applyBorder="1" applyAlignment="1">
      <alignment horizontal="center"/>
    </xf>
    <xf numFmtId="8" fontId="33" fillId="0" borderId="51" xfId="0" applyNumberFormat="1" applyFont="1" applyBorder="1" applyAlignment="1">
      <alignment horizontal="center" wrapText="1"/>
    </xf>
    <xf numFmtId="0" fontId="0" fillId="0" borderId="52" xfId="0" applyBorder="1" applyAlignment="1">
      <alignment horizontal="center"/>
    </xf>
    <xf numFmtId="8" fontId="41" fillId="0" borderId="5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9" borderId="52" xfId="0" applyFill="1" applyBorder="1" applyAlignment="1">
      <alignment horizontal="center"/>
    </xf>
    <xf numFmtId="8" fontId="41" fillId="9" borderId="52" xfId="0" applyNumberFormat="1" applyFont="1" applyFill="1" applyBorder="1" applyAlignment="1">
      <alignment horizontal="center" wrapText="1"/>
    </xf>
    <xf numFmtId="8" fontId="41" fillId="0" borderId="52" xfId="0" applyNumberFormat="1" applyFont="1" applyBorder="1" applyAlignment="1">
      <alignment horizontal="center" wrapText="1"/>
    </xf>
    <xf numFmtId="0" fontId="0" fillId="0" borderId="52" xfId="0" applyFill="1" applyBorder="1" applyAlignment="1">
      <alignment horizontal="center"/>
    </xf>
    <xf numFmtId="8" fontId="41" fillId="0" borderId="52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8" fontId="0" fillId="0" borderId="0" xfId="0" applyNumberFormat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65" fontId="11" fillId="0" borderId="3" xfId="0" applyNumberFormat="1" applyFont="1" applyFill="1" applyBorder="1" applyAlignment="1" applyProtection="1">
      <alignment horizontal="center"/>
      <protection hidden="1"/>
    </xf>
    <xf numFmtId="165" fontId="16" fillId="0" borderId="0" xfId="0" applyNumberFormat="1" applyFont="1" applyFill="1" applyBorder="1" applyAlignment="1" applyProtection="1">
      <alignment horizontal="center"/>
      <protection hidden="1"/>
    </xf>
    <xf numFmtId="0" fontId="11" fillId="0" borderId="3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Continuous"/>
      <protection hidden="1"/>
    </xf>
    <xf numFmtId="0" fontId="42" fillId="0" borderId="54" xfId="0" applyFont="1" applyBorder="1" applyAlignment="1">
      <alignment horizontal="center"/>
    </xf>
    <xf numFmtId="8" fontId="41" fillId="0" borderId="1" xfId="0" applyNumberFormat="1" applyFont="1" applyBorder="1" applyAlignment="1">
      <alignment horizontal="center" wrapText="1"/>
    </xf>
    <xf numFmtId="0" fontId="14" fillId="0" borderId="0" xfId="0" applyFont="1" applyProtection="1">
      <protection hidden="1"/>
    </xf>
    <xf numFmtId="0" fontId="43" fillId="0" borderId="0" xfId="0" applyFont="1" applyAlignment="1" applyProtection="1">
      <alignment horizontal="center"/>
      <protection hidden="1"/>
    </xf>
    <xf numFmtId="0" fontId="16" fillId="0" borderId="55" xfId="0" applyFont="1" applyBorder="1" applyProtection="1">
      <protection hidden="1"/>
    </xf>
    <xf numFmtId="0" fontId="16" fillId="0" borderId="0" xfId="0" applyFont="1" applyFill="1" applyBorder="1" applyProtection="1">
      <protection hidden="1"/>
    </xf>
    <xf numFmtId="2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44" fillId="2" borderId="0" xfId="0" applyFont="1" applyFill="1" applyAlignment="1">
      <alignment horizontal="centerContinuous"/>
    </xf>
    <xf numFmtId="0" fontId="45" fillId="2" borderId="0" xfId="0" applyFont="1" applyFill="1" applyAlignment="1">
      <alignment horizontal="centerContinuous"/>
    </xf>
    <xf numFmtId="0" fontId="45" fillId="2" borderId="0" xfId="0" applyFont="1" applyFill="1" applyBorder="1" applyAlignment="1" applyProtection="1">
      <alignment horizontal="centerContinuous"/>
    </xf>
    <xf numFmtId="0" fontId="46" fillId="2" borderId="0" xfId="0" applyFont="1" applyFill="1"/>
    <xf numFmtId="0" fontId="47" fillId="0" borderId="0" xfId="0" applyFont="1" applyFill="1" applyAlignment="1" applyProtection="1">
      <alignment horizontal="right"/>
      <protection locked="0"/>
    </xf>
    <xf numFmtId="0" fontId="47" fillId="0" borderId="0" xfId="0" applyNumberFormat="1" applyFont="1" applyFill="1" applyAlignment="1" applyProtection="1">
      <alignment horizontal="right"/>
      <protection locked="0"/>
    </xf>
    <xf numFmtId="164" fontId="48" fillId="0" borderId="0" xfId="0" applyNumberFormat="1" applyFont="1" applyFill="1" applyAlignment="1" applyProtection="1">
      <alignment horizontal="right"/>
      <protection locked="0"/>
    </xf>
    <xf numFmtId="164" fontId="46" fillId="0" borderId="0" xfId="0" applyNumberFormat="1" applyFont="1" applyFill="1" applyAlignment="1" applyProtection="1">
      <alignment horizontal="right"/>
      <protection locked="0"/>
    </xf>
    <xf numFmtId="0" fontId="29" fillId="10" borderId="0" xfId="0" applyFont="1" applyFill="1" applyBorder="1" applyAlignment="1">
      <alignment horizontal="centerContinuous"/>
    </xf>
    <xf numFmtId="0" fontId="31" fillId="10" borderId="0" xfId="0" applyFont="1" applyFill="1" applyBorder="1" applyAlignment="1">
      <alignment horizontal="centerContinuous"/>
    </xf>
    <xf numFmtId="0" fontId="49" fillId="0" borderId="0" xfId="0" applyFont="1" applyFill="1" applyAlignment="1">
      <alignment horizontal="centerContinuous"/>
    </xf>
    <xf numFmtId="0" fontId="50" fillId="0" borderId="0" xfId="0" applyFont="1" applyFill="1" applyAlignment="1">
      <alignment horizontal="centerContinuous"/>
    </xf>
    <xf numFmtId="0" fontId="51" fillId="0" borderId="0" xfId="0" applyFont="1" applyFill="1" applyAlignment="1">
      <alignment horizontal="centerContinuous"/>
    </xf>
    <xf numFmtId="0" fontId="52" fillId="0" borderId="0" xfId="0" applyFont="1" applyFill="1"/>
    <xf numFmtId="0" fontId="51" fillId="0" borderId="0" xfId="0" applyFont="1" applyFill="1" applyAlignment="1" applyProtection="1">
      <alignment horizontal="right"/>
    </xf>
    <xf numFmtId="0" fontId="51" fillId="0" borderId="0" xfId="0" applyNumberFormat="1" applyFont="1" applyFill="1" applyAlignment="1" applyProtection="1">
      <alignment horizontal="right"/>
    </xf>
    <xf numFmtId="0" fontId="50" fillId="0" borderId="0" xfId="0" applyFont="1" applyFill="1"/>
    <xf numFmtId="164" fontId="53" fillId="0" borderId="0" xfId="0" applyNumberFormat="1" applyFont="1" applyFill="1" applyAlignment="1" applyProtection="1">
      <alignment horizontal="right"/>
      <protection locked="0"/>
    </xf>
    <xf numFmtId="0" fontId="52" fillId="2" borderId="0" xfId="0" applyFont="1" applyFill="1"/>
    <xf numFmtId="0" fontId="50" fillId="0" borderId="0" xfId="0" applyFont="1"/>
    <xf numFmtId="0" fontId="52" fillId="0" borderId="0" xfId="0" applyFont="1" applyAlignment="1">
      <alignment horizontal="right"/>
    </xf>
    <xf numFmtId="0" fontId="16" fillId="0" borderId="56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0" fontId="11" fillId="2" borderId="61" xfId="0" applyFont="1" applyFill="1" applyBorder="1" applyAlignment="1" applyProtection="1">
      <alignment horizontal="centerContinuous"/>
      <protection hidden="1"/>
    </xf>
    <xf numFmtId="0" fontId="11" fillId="0" borderId="61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0" fontId="16" fillId="0" borderId="64" xfId="0" applyFont="1" applyFill="1" applyBorder="1" applyAlignment="1">
      <alignment horizontal="center"/>
    </xf>
    <xf numFmtId="0" fontId="6" fillId="2" borderId="65" xfId="0" applyFont="1" applyFill="1" applyBorder="1" applyProtection="1">
      <protection hidden="1"/>
    </xf>
    <xf numFmtId="0" fontId="11" fillId="2" borderId="66" xfId="0" applyFont="1" applyFill="1" applyBorder="1" applyProtection="1">
      <protection hidden="1"/>
    </xf>
    <xf numFmtId="164" fontId="11" fillId="2" borderId="66" xfId="0" applyNumberFormat="1" applyFont="1" applyFill="1" applyBorder="1" applyAlignment="1" applyProtection="1">
      <alignment horizontal="left"/>
      <protection hidden="1"/>
    </xf>
    <xf numFmtId="0" fontId="11" fillId="2" borderId="66" xfId="0" applyFont="1" applyFill="1" applyBorder="1" applyAlignment="1" applyProtection="1">
      <alignment horizontal="centerContinuous"/>
      <protection hidden="1"/>
    </xf>
    <xf numFmtId="0" fontId="16" fillId="2" borderId="66" xfId="0" applyFont="1" applyFill="1" applyBorder="1" applyAlignment="1" applyProtection="1">
      <alignment horizontal="centerContinuous"/>
      <protection hidden="1"/>
    </xf>
    <xf numFmtId="0" fontId="6" fillId="2" borderId="67" xfId="0" applyFont="1" applyFill="1" applyBorder="1" applyProtection="1">
      <protection hidden="1"/>
    </xf>
    <xf numFmtId="0" fontId="10" fillId="2" borderId="68" xfId="0" applyFont="1" applyFill="1" applyBorder="1" applyProtection="1">
      <protection hidden="1"/>
    </xf>
    <xf numFmtId="0" fontId="6" fillId="0" borderId="0" xfId="0" applyFont="1" applyBorder="1"/>
    <xf numFmtId="0" fontId="10" fillId="2" borderId="68" xfId="0" applyFont="1" applyFill="1" applyBorder="1" applyAlignment="1" applyProtection="1">
      <protection hidden="1"/>
    </xf>
    <xf numFmtId="0" fontId="6" fillId="0" borderId="0" xfId="0" applyFont="1" applyBorder="1" applyAlignment="1"/>
    <xf numFmtId="0" fontId="14" fillId="2" borderId="68" xfId="0" applyFont="1" applyFill="1" applyBorder="1" applyProtection="1">
      <protection hidden="1"/>
    </xf>
    <xf numFmtId="0" fontId="15" fillId="2" borderId="68" xfId="0" applyFont="1" applyFill="1" applyBorder="1" applyAlignment="1" applyProtection="1">
      <alignment horizontal="right"/>
      <protection hidden="1"/>
    </xf>
    <xf numFmtId="0" fontId="14" fillId="2" borderId="68" xfId="0" applyFont="1" applyFill="1" applyBorder="1" applyAlignment="1" applyProtection="1">
      <alignment horizontal="left"/>
      <protection hidden="1"/>
    </xf>
    <xf numFmtId="0" fontId="15" fillId="2" borderId="68" xfId="0" applyFont="1" applyFill="1" applyBorder="1" applyProtection="1">
      <protection hidden="1"/>
    </xf>
    <xf numFmtId="0" fontId="15" fillId="2" borderId="68" xfId="0" applyFont="1" applyFill="1" applyBorder="1"/>
    <xf numFmtId="0" fontId="15" fillId="2" borderId="69" xfId="0" applyFont="1" applyFill="1" applyBorder="1"/>
    <xf numFmtId="0" fontId="16" fillId="2" borderId="70" xfId="0" applyFont="1" applyFill="1" applyBorder="1" applyAlignment="1">
      <alignment horizontal="left" vertical="top"/>
    </xf>
    <xf numFmtId="0" fontId="16" fillId="2" borderId="70" xfId="0" applyFont="1" applyFill="1" applyBorder="1"/>
    <xf numFmtId="0" fontId="6" fillId="2" borderId="71" xfId="0" applyFont="1" applyFill="1" applyBorder="1"/>
    <xf numFmtId="0" fontId="6" fillId="0" borderId="11" xfId="0" applyFont="1" applyBorder="1"/>
    <xf numFmtId="0" fontId="0" fillId="0" borderId="56" xfId="0" applyBorder="1"/>
    <xf numFmtId="0" fontId="0" fillId="0" borderId="57" xfId="0" applyBorder="1"/>
    <xf numFmtId="0" fontId="9" fillId="0" borderId="57" xfId="0" applyFont="1" applyBorder="1"/>
    <xf numFmtId="0" fontId="0" fillId="0" borderId="58" xfId="0" applyBorder="1"/>
    <xf numFmtId="0" fontId="0" fillId="0" borderId="59" xfId="0" applyBorder="1"/>
    <xf numFmtId="0" fontId="0" fillId="0" borderId="60" xfId="0" applyBorder="1" applyAlignment="1">
      <alignment horizontal="centerContinuous"/>
    </xf>
    <xf numFmtId="0" fontId="11" fillId="0" borderId="60" xfId="0" applyFont="1" applyBorder="1"/>
    <xf numFmtId="0" fontId="0" fillId="0" borderId="59" xfId="0" applyBorder="1" applyAlignment="1"/>
    <xf numFmtId="0" fontId="0" fillId="0" borderId="60" xfId="0" applyBorder="1" applyAlignment="1"/>
    <xf numFmtId="165" fontId="11" fillId="0" borderId="60" xfId="0" applyNumberFormat="1" applyFont="1" applyFill="1" applyBorder="1" applyAlignment="1" applyProtection="1">
      <alignment horizontal="center" vertical="center"/>
      <protection hidden="1"/>
    </xf>
    <xf numFmtId="0" fontId="11" fillId="2" borderId="60" xfId="0" applyFont="1" applyFill="1" applyBorder="1" applyAlignment="1" applyProtection="1">
      <alignment horizontal="center"/>
      <protection hidden="1"/>
    </xf>
    <xf numFmtId="165" fontId="16" fillId="2" borderId="60" xfId="0" applyNumberFormat="1" applyFont="1" applyFill="1" applyBorder="1" applyAlignment="1" applyProtection="1">
      <alignment horizontal="center"/>
      <protection hidden="1"/>
    </xf>
    <xf numFmtId="0" fontId="0" fillId="0" borderId="60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15" fillId="2" borderId="0" xfId="0" applyFont="1" applyFill="1" applyBorder="1" applyAlignment="1">
      <alignment horizontal="right"/>
    </xf>
    <xf numFmtId="165" fontId="11" fillId="5" borderId="72" xfId="0" applyNumberFormat="1" applyFont="1" applyFill="1" applyBorder="1" applyAlignment="1" applyProtection="1">
      <alignment horizontal="center" vertical="center"/>
      <protection hidden="1"/>
    </xf>
    <xf numFmtId="0" fontId="54" fillId="10" borderId="0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43" fillId="0" borderId="0" xfId="0" applyFont="1"/>
    <xf numFmtId="164" fontId="31" fillId="11" borderId="0" xfId="0" applyNumberFormat="1" applyFont="1" applyFill="1" applyAlignment="1">
      <alignment horizontal="center"/>
    </xf>
    <xf numFmtId="0" fontId="43" fillId="0" borderId="0" xfId="0" applyFont="1" applyAlignment="1">
      <alignment horizontal="right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14" fillId="0" borderId="0" xfId="0" applyFont="1"/>
    <xf numFmtId="165" fontId="43" fillId="0" borderId="0" xfId="0" applyNumberFormat="1" applyFont="1" applyFill="1" applyAlignment="1">
      <alignment horizontal="right"/>
    </xf>
    <xf numFmtId="165" fontId="0" fillId="4" borderId="0" xfId="0" applyNumberFormat="1" applyFill="1" applyAlignment="1">
      <alignment horizontal="center"/>
    </xf>
    <xf numFmtId="165" fontId="0" fillId="13" borderId="0" xfId="0" applyNumberFormat="1" applyFill="1" applyAlignment="1">
      <alignment horizontal="center"/>
    </xf>
    <xf numFmtId="0" fontId="0" fillId="4" borderId="0" xfId="0" applyFill="1"/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Protection="1">
      <protection locked="0"/>
    </xf>
    <xf numFmtId="0" fontId="5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0" fillId="15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6" fillId="2" borderId="11" xfId="0" applyFont="1" applyFill="1" applyBorder="1" applyAlignment="1" applyProtection="1"/>
    <xf numFmtId="0" fontId="16" fillId="2" borderId="0" xfId="0" applyFont="1" applyFill="1" applyBorder="1" applyAlignment="1" applyProtection="1"/>
    <xf numFmtId="0" fontId="16" fillId="2" borderId="12" xfId="0" applyFont="1" applyFill="1" applyBorder="1" applyAlignment="1" applyProtection="1"/>
    <xf numFmtId="0" fontId="0" fillId="0" borderId="11" xfId="0" applyBorder="1" applyAlignment="1" applyProtection="1"/>
    <xf numFmtId="0" fontId="0" fillId="0" borderId="0" xfId="0" applyBorder="1" applyAlignment="1" applyProtection="1"/>
    <xf numFmtId="0" fontId="0" fillId="0" borderId="12" xfId="0" applyBorder="1" applyAlignment="1" applyProtection="1"/>
    <xf numFmtId="0" fontId="9" fillId="0" borderId="0" xfId="0" applyFont="1" applyAlignment="1">
      <alignment horizontal="center"/>
    </xf>
    <xf numFmtId="0" fontId="56" fillId="0" borderId="0" xfId="0" applyFont="1"/>
    <xf numFmtId="0" fontId="27" fillId="0" borderId="0" xfId="2"/>
    <xf numFmtId="0" fontId="0" fillId="0" borderId="0" xfId="0" applyAlignment="1">
      <alignment horizontal="left"/>
    </xf>
    <xf numFmtId="0" fontId="59" fillId="2" borderId="0" xfId="2" applyFont="1" applyFill="1" applyAlignment="1">
      <alignment horizontal="right"/>
    </xf>
    <xf numFmtId="0" fontId="10" fillId="0" borderId="0" xfId="0" applyFont="1" applyAlignment="1">
      <alignment horizontal="right"/>
    </xf>
    <xf numFmtId="0" fontId="60" fillId="0" borderId="0" xfId="0" applyFont="1" applyAlignment="1">
      <alignment horizontal="left"/>
    </xf>
    <xf numFmtId="0" fontId="56" fillId="2" borderId="9" xfId="2" applyFont="1" applyFill="1" applyBorder="1" applyAlignment="1" applyProtection="1">
      <alignment horizontal="left"/>
    </xf>
    <xf numFmtId="0" fontId="1" fillId="0" borderId="0" xfId="0" applyFont="1"/>
    <xf numFmtId="0" fontId="1" fillId="0" borderId="0" xfId="0" applyFont="1" applyAlignment="1">
      <alignment vertical="center"/>
    </xf>
    <xf numFmtId="0" fontId="5" fillId="2" borderId="0" xfId="0" applyFont="1" applyFill="1" applyAlignment="1">
      <alignment horizontal="center"/>
    </xf>
    <xf numFmtId="0" fontId="54" fillId="6" borderId="0" xfId="0" applyFont="1" applyFill="1" applyBorder="1" applyAlignment="1" applyProtection="1">
      <alignment horizontal="center"/>
      <protection hidden="1"/>
    </xf>
    <xf numFmtId="0" fontId="10" fillId="2" borderId="9" xfId="2" applyFont="1" applyFill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2" borderId="41" xfId="0" applyFont="1" applyFill="1" applyBorder="1" applyAlignment="1" applyProtection="1">
      <alignment horizontal="center" vertical="center"/>
    </xf>
    <xf numFmtId="0" fontId="13" fillId="2" borderId="42" xfId="0" applyFont="1" applyFill="1" applyBorder="1" applyAlignment="1" applyProtection="1">
      <alignment horizontal="center" vertical="center"/>
    </xf>
    <xf numFmtId="0" fontId="13" fillId="2" borderId="43" xfId="0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0" borderId="0" xfId="0" applyAlignment="1"/>
    <xf numFmtId="0" fontId="43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54" fillId="10" borderId="0" xfId="0" applyNumberFormat="1" applyFont="1" applyFill="1" applyBorder="1" applyAlignment="1" applyProtection="1">
      <alignment horizontal="center"/>
      <protection hidden="1"/>
    </xf>
    <xf numFmtId="0" fontId="27" fillId="0" borderId="0" xfId="2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protection locked="0" hidden="1"/>
    </xf>
    <xf numFmtId="0" fontId="16" fillId="2" borderId="0" xfId="0" applyFont="1" applyFill="1" applyBorder="1" applyAlignment="1" applyProtection="1">
      <protection locked="0" hidden="1"/>
    </xf>
    <xf numFmtId="0" fontId="6" fillId="2" borderId="7" xfId="0" applyFont="1" applyFill="1" applyBorder="1" applyAlignment="1" applyProtection="1">
      <alignment horizontal="left"/>
      <protection locked="0" hidden="1"/>
    </xf>
    <xf numFmtId="0" fontId="6" fillId="2" borderId="49" xfId="0" applyFont="1" applyFill="1" applyBorder="1" applyAlignment="1" applyProtection="1">
      <alignment horizontal="left"/>
      <protection locked="0" hidden="1"/>
    </xf>
    <xf numFmtId="0" fontId="6" fillId="2" borderId="39" xfId="0" applyFont="1" applyFill="1" applyBorder="1" applyAlignment="1" applyProtection="1">
      <alignment horizontal="left"/>
      <protection locked="0" hidden="1"/>
    </xf>
    <xf numFmtId="0" fontId="0" fillId="2" borderId="44" xfId="0" applyFill="1" applyBorder="1" applyAlignment="1" applyProtection="1">
      <alignment horizontal="left"/>
      <protection locked="0" hidden="1"/>
    </xf>
    <xf numFmtId="0" fontId="0" fillId="2" borderId="50" xfId="0" applyFill="1" applyBorder="1" applyAlignment="1" applyProtection="1">
      <alignment horizontal="left"/>
      <protection locked="0" hidden="1"/>
    </xf>
    <xf numFmtId="0" fontId="0" fillId="2" borderId="51" xfId="0" applyFill="1" applyBorder="1" applyAlignment="1" applyProtection="1">
      <alignment horizontal="left"/>
      <protection locked="0" hidden="1"/>
    </xf>
    <xf numFmtId="0" fontId="21" fillId="0" borderId="5" xfId="6" applyFont="1" applyFill="1" applyBorder="1" applyAlignment="1">
      <alignment horizontal="center" wrapText="1"/>
    </xf>
    <xf numFmtId="0" fontId="21" fillId="0" borderId="37" xfId="6" applyFont="1" applyFill="1" applyBorder="1" applyAlignment="1">
      <alignment horizontal="center" wrapText="1"/>
    </xf>
    <xf numFmtId="0" fontId="34" fillId="0" borderId="0" xfId="3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3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1" fillId="12" borderId="0" xfId="0" applyFont="1" applyFill="1" applyAlignment="1">
      <alignment horizontal="center"/>
    </xf>
    <xf numFmtId="0" fontId="31" fillId="14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</cellXfs>
  <cellStyles count="7">
    <cellStyle name="Currency" xfId="1" builtinId="4"/>
    <cellStyle name="Hyperlink" xfId="2" builtinId="8"/>
    <cellStyle name="Normal" xfId="0" builtinId="0"/>
    <cellStyle name="Normal 2" xfId="3"/>
    <cellStyle name="Normal 2 2" xfId="4"/>
    <cellStyle name="Normal 3" xfId="5"/>
    <cellStyle name="Normal_Am Fam 10 and 20 yr full premium rate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raris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autoPageBreaks="0" fitToPage="1"/>
  </sheetPr>
  <dimension ref="A1:V64"/>
  <sheetViews>
    <sheetView showGridLines="0" showRowColHeaders="0" tabSelected="1" zoomScale="90" zoomScaleNormal="90" workbookViewId="0">
      <selection activeCell="E5" sqref="E5"/>
    </sheetView>
  </sheetViews>
  <sheetFormatPr defaultColWidth="8.6640625" defaultRowHeight="15" x14ac:dyDescent="0.2"/>
  <cols>
    <col min="1" max="1" width="12.33203125" customWidth="1"/>
    <col min="2" max="2" width="0.88671875" customWidth="1"/>
    <col min="3" max="3" width="11.6640625" customWidth="1"/>
    <col min="4" max="4" width="0.88671875" customWidth="1"/>
    <col min="5" max="5" width="11.6640625" customWidth="1"/>
    <col min="6" max="6" width="0.88671875" customWidth="1"/>
    <col min="7" max="7" width="11.6640625" customWidth="1"/>
    <col min="8" max="8" width="0.88671875" customWidth="1"/>
    <col min="9" max="9" width="11.6640625" customWidth="1"/>
    <col min="10" max="10" width="2.5546875" customWidth="1"/>
    <col min="11" max="11" width="11.6640625" customWidth="1"/>
    <col min="12" max="12" width="0.77734375" customWidth="1"/>
    <col min="13" max="13" width="11.6640625" customWidth="1"/>
    <col min="14" max="14" width="0.88671875" customWidth="1"/>
    <col min="15" max="15" width="11.6640625" customWidth="1"/>
    <col min="16" max="16" width="0.88671875" customWidth="1"/>
    <col min="17" max="17" width="2.6640625" customWidth="1"/>
    <col min="18" max="18" width="0.88671875" customWidth="1"/>
    <col min="19" max="19" width="9.6640625" customWidth="1"/>
    <col min="20" max="20" width="2.5546875" customWidth="1"/>
    <col min="21" max="21" width="9.6640625" customWidth="1"/>
    <col min="22" max="22" width="0.88671875" customWidth="1"/>
  </cols>
  <sheetData>
    <row r="1" spans="1:22" ht="21" customHeight="1" x14ac:dyDescent="0.35">
      <c r="A1" s="370" t="str">
        <f>Agency!B2</f>
        <v>Rosenkilde &amp; Associates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</row>
    <row r="2" spans="1:22" s="14" customFormat="1" ht="18.75" customHeight="1" x14ac:dyDescent="0.3">
      <c r="A2" s="364"/>
      <c r="B2" s="377" t="str">
        <f>IF(Agency!B4=0," ",CONCATENATE("Ph: ",Agency!B4))</f>
        <v>Ph: (800) 564-0169</v>
      </c>
      <c r="C2" s="377"/>
      <c r="D2" s="377"/>
      <c r="E2" s="377"/>
      <c r="F2" s="377"/>
      <c r="G2" s="365"/>
      <c r="H2" s="376" t="str">
        <f>IF(Agency!B3=0," ",Agency!B3)</f>
        <v>www.rarisk.com</v>
      </c>
      <c r="I2" s="376"/>
      <c r="J2" s="376"/>
      <c r="K2" s="376"/>
      <c r="L2" s="376"/>
      <c r="M2" s="366"/>
      <c r="N2" s="377" t="str">
        <f>IF(Agency!B5=0," ",Agency!B5)</f>
        <v>Fax: (410) 833-3564</v>
      </c>
      <c r="O2" s="377"/>
      <c r="P2" s="377"/>
      <c r="Q2" s="377"/>
      <c r="R2" s="377"/>
      <c r="S2" s="377"/>
      <c r="T2" s="363"/>
      <c r="U2" s="363"/>
      <c r="V2" s="363"/>
    </row>
    <row r="3" spans="1:22" s="14" customFormat="1" ht="21" customHeight="1" thickBot="1" x14ac:dyDescent="0.35">
      <c r="A3" s="375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</row>
    <row r="4" spans="1:22" ht="15.75" customHeight="1" thickTop="1" x14ac:dyDescent="0.3">
      <c r="A4" s="18"/>
      <c r="B4" s="18"/>
      <c r="C4" s="265" t="s">
        <v>83</v>
      </c>
      <c r="D4" s="266"/>
      <c r="E4" s="267"/>
      <c r="F4" s="160"/>
      <c r="G4" s="161"/>
      <c r="H4" s="166"/>
      <c r="I4" s="367" t="s">
        <v>198</v>
      </c>
      <c r="J4" s="372"/>
      <c r="K4" s="372"/>
      <c r="L4" s="372"/>
      <c r="M4" s="373"/>
      <c r="N4" s="373"/>
      <c r="O4" s="373"/>
      <c r="P4" s="374"/>
      <c r="Q4" s="13"/>
      <c r="S4" s="275" t="s">
        <v>94</v>
      </c>
      <c r="T4" s="276"/>
      <c r="U4" s="277"/>
    </row>
    <row r="5" spans="1:22" ht="15.75" customHeight="1" x14ac:dyDescent="0.25">
      <c r="A5" s="18"/>
      <c r="B5" s="18"/>
      <c r="C5" s="268" t="s">
        <v>19</v>
      </c>
      <c r="D5" s="268"/>
      <c r="E5" s="269">
        <v>38</v>
      </c>
      <c r="F5" s="121"/>
      <c r="G5" s="24"/>
      <c r="H5" s="354"/>
      <c r="I5" s="355"/>
      <c r="J5" s="355"/>
      <c r="K5" s="355"/>
      <c r="L5" s="355"/>
      <c r="M5" s="355"/>
      <c r="N5" s="355"/>
      <c r="O5" s="355"/>
      <c r="P5" s="356"/>
      <c r="Q5" s="15"/>
      <c r="R5" s="15"/>
      <c r="S5" s="278"/>
      <c r="T5" s="278"/>
      <c r="U5" s="279"/>
    </row>
    <row r="6" spans="1:22" ht="15.75" customHeight="1" x14ac:dyDescent="0.25">
      <c r="A6" s="18"/>
      <c r="B6" s="18"/>
      <c r="C6" s="268" t="s">
        <v>20</v>
      </c>
      <c r="D6" s="268"/>
      <c r="E6" s="270" t="s">
        <v>1</v>
      </c>
      <c r="F6" s="121"/>
      <c r="G6" s="25"/>
      <c r="H6" s="357"/>
      <c r="I6" s="358"/>
      <c r="J6" s="358"/>
      <c r="K6" s="358"/>
      <c r="L6" s="358"/>
      <c r="M6" s="358"/>
      <c r="N6" s="358"/>
      <c r="O6" s="358"/>
      <c r="P6" s="359"/>
      <c r="Q6" s="16"/>
      <c r="R6" s="16"/>
      <c r="S6" s="278"/>
      <c r="T6" s="278"/>
      <c r="U6" s="280"/>
    </row>
    <row r="7" spans="1:22" ht="15.75" customHeight="1" x14ac:dyDescent="0.3">
      <c r="A7" s="18"/>
      <c r="B7" s="18"/>
      <c r="C7" s="268" t="s">
        <v>21</v>
      </c>
      <c r="D7" s="268"/>
      <c r="E7" s="271">
        <v>250000</v>
      </c>
      <c r="F7" s="125"/>
      <c r="G7" s="24"/>
      <c r="H7" s="357"/>
      <c r="I7" s="358"/>
      <c r="J7" s="358"/>
      <c r="K7" s="358"/>
      <c r="L7" s="358"/>
      <c r="M7" s="358"/>
      <c r="N7" s="358"/>
      <c r="O7" s="358"/>
      <c r="P7" s="359"/>
      <c r="Q7" s="15"/>
      <c r="R7" s="15"/>
      <c r="S7" s="278" t="s">
        <v>21</v>
      </c>
      <c r="T7" s="281"/>
      <c r="U7" s="282">
        <v>50000</v>
      </c>
      <c r="V7" s="125"/>
    </row>
    <row r="8" spans="1:22" ht="15.75" customHeight="1" thickBot="1" x14ac:dyDescent="0.35">
      <c r="A8" s="18"/>
      <c r="B8" s="18"/>
      <c r="C8" s="268" t="s">
        <v>22</v>
      </c>
      <c r="D8" s="268"/>
      <c r="E8" s="272" t="s">
        <v>78</v>
      </c>
      <c r="F8" s="121"/>
      <c r="G8" s="24"/>
      <c r="H8" s="378" t="s">
        <v>34</v>
      </c>
      <c r="I8" s="379"/>
      <c r="J8" s="379"/>
      <c r="K8" s="379"/>
      <c r="L8" s="379"/>
      <c r="M8" s="379"/>
      <c r="N8" s="379"/>
      <c r="O8" s="379"/>
      <c r="P8" s="380"/>
      <c r="Q8" s="15"/>
      <c r="R8" s="15"/>
      <c r="S8" s="283" t="s">
        <v>22</v>
      </c>
      <c r="T8" s="284"/>
      <c r="U8" s="285" t="s">
        <v>78</v>
      </c>
    </row>
    <row r="9" spans="1:22" ht="21" customHeight="1" thickTop="1" x14ac:dyDescent="0.25">
      <c r="A9" s="381" t="s">
        <v>17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</row>
    <row r="10" spans="1:22" ht="6" customHeight="1" thickBot="1" x14ac:dyDescent="0.35">
      <c r="A10" s="18"/>
      <c r="B10" s="18"/>
      <c r="C10" s="23"/>
      <c r="D10" s="23"/>
      <c r="E10" s="26"/>
      <c r="F10" s="26"/>
      <c r="G10" s="23"/>
      <c r="H10" s="23"/>
      <c r="I10" s="20"/>
      <c r="J10" s="17"/>
      <c r="K10" s="17"/>
      <c r="L10" s="17"/>
      <c r="M10" s="17"/>
      <c r="N10" s="17"/>
      <c r="O10" s="17"/>
      <c r="P10" s="18"/>
      <c r="Q10" s="13"/>
      <c r="T10" s="14"/>
    </row>
    <row r="11" spans="1:22" ht="6.75" customHeight="1" thickTop="1" x14ac:dyDescent="0.3">
      <c r="A11" s="18"/>
      <c r="B11" s="296"/>
      <c r="C11" s="297"/>
      <c r="D11" s="297"/>
      <c r="E11" s="298"/>
      <c r="F11" s="298"/>
      <c r="G11" s="297"/>
      <c r="H11" s="297"/>
      <c r="I11" s="299"/>
      <c r="J11" s="300"/>
      <c r="K11" s="300"/>
      <c r="L11" s="300"/>
      <c r="M11" s="300"/>
      <c r="N11" s="300"/>
      <c r="O11" s="300"/>
      <c r="P11" s="301"/>
      <c r="Q11" s="315"/>
      <c r="R11" s="316"/>
      <c r="S11" s="317"/>
      <c r="T11" s="318"/>
      <c r="U11" s="317"/>
      <c r="V11" s="319"/>
    </row>
    <row r="12" spans="1:22" ht="21.75" customHeight="1" x14ac:dyDescent="0.3">
      <c r="A12" s="19"/>
      <c r="B12" s="302"/>
      <c r="C12" s="371" t="str">
        <f>CONCATENATE("Erie Family Life Term Insurance: ",TEXT($E$7,"$00,000"))</f>
        <v>Erie Family Life Term Insurance: $250,000</v>
      </c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8"/>
      <c r="Q12" s="303"/>
      <c r="R12" s="320"/>
      <c r="S12" s="334" t="s">
        <v>93</v>
      </c>
      <c r="T12" s="273"/>
      <c r="U12" s="274"/>
      <c r="V12" s="321"/>
    </row>
    <row r="13" spans="1:22" ht="15.75" customHeight="1" x14ac:dyDescent="0.25">
      <c r="A13" s="19"/>
      <c r="B13" s="302"/>
      <c r="C13" s="80" t="s">
        <v>97</v>
      </c>
      <c r="D13" s="198"/>
      <c r="E13" s="198"/>
      <c r="F13" s="198"/>
      <c r="G13" s="198"/>
      <c r="H13" s="198"/>
      <c r="I13" s="199"/>
      <c r="J13" s="40"/>
      <c r="K13" s="80" t="s">
        <v>24</v>
      </c>
      <c r="L13" s="198"/>
      <c r="M13" s="198"/>
      <c r="N13" s="198"/>
      <c r="O13" s="199"/>
      <c r="P13" s="38"/>
      <c r="Q13" s="303"/>
      <c r="R13" s="320"/>
      <c r="S13" s="167" t="s">
        <v>95</v>
      </c>
      <c r="T13" s="168"/>
      <c r="U13" s="167" t="s">
        <v>96</v>
      </c>
      <c r="V13" s="322"/>
    </row>
    <row r="14" spans="1:22" s="28" customFormat="1" ht="15.75" customHeight="1" thickBot="1" x14ac:dyDescent="0.35">
      <c r="A14" s="27"/>
      <c r="B14" s="304"/>
      <c r="C14" s="41" t="s">
        <v>25</v>
      </c>
      <c r="D14" s="39"/>
      <c r="E14" s="42" t="s">
        <v>26</v>
      </c>
      <c r="F14" s="39"/>
      <c r="G14" s="41" t="s">
        <v>6</v>
      </c>
      <c r="H14" s="39"/>
      <c r="I14" s="43" t="s">
        <v>7</v>
      </c>
      <c r="J14" s="44"/>
      <c r="K14" s="42" t="s">
        <v>116</v>
      </c>
      <c r="L14" s="252"/>
      <c r="M14" s="42" t="s">
        <v>6</v>
      </c>
      <c r="N14" s="39"/>
      <c r="O14" s="43" t="s">
        <v>7</v>
      </c>
      <c r="P14" s="45"/>
      <c r="Q14" s="305"/>
      <c r="R14" s="323"/>
      <c r="S14" s="43" t="s">
        <v>7</v>
      </c>
      <c r="T14" s="129"/>
      <c r="U14" s="43" t="s">
        <v>7</v>
      </c>
      <c r="V14" s="324"/>
    </row>
    <row r="15" spans="1:22" s="28" customFormat="1" ht="15.75" customHeight="1" thickTop="1" thickBot="1" x14ac:dyDescent="0.35">
      <c r="A15" s="169" t="s">
        <v>99</v>
      </c>
      <c r="B15" s="304"/>
      <c r="C15" s="165" t="s">
        <v>82</v>
      </c>
      <c r="D15" s="39"/>
      <c r="E15" s="165" t="s">
        <v>82</v>
      </c>
      <c r="F15" s="39"/>
      <c r="G15" s="165" t="s">
        <v>82</v>
      </c>
      <c r="H15" s="39"/>
      <c r="I15" s="165" t="s">
        <v>82</v>
      </c>
      <c r="J15" s="44"/>
      <c r="K15" s="165" t="s">
        <v>82</v>
      </c>
      <c r="L15" s="192"/>
      <c r="M15" s="165" t="s">
        <v>82</v>
      </c>
      <c r="N15" s="39"/>
      <c r="O15" s="165" t="s">
        <v>82</v>
      </c>
      <c r="P15" s="45"/>
      <c r="Q15" s="305"/>
      <c r="R15" s="323"/>
      <c r="S15" s="165">
        <f ca="1">IF(NOW()&lt;Main!$A$10,IF(Main!M18="Ineligible","Ineligible",Main!M20),"Expired")</f>
        <v>149.5</v>
      </c>
      <c r="T15" s="129"/>
      <c r="U15" s="165">
        <f ca="1">IF(NOW()&lt;Main!$A$10,IF(Main!N18="Ineligible","Ineligible",Main!N20),"Expired")</f>
        <v>242.00000000000003</v>
      </c>
      <c r="V15" s="325"/>
    </row>
    <row r="16" spans="1:22" s="28" customFormat="1" ht="15.75" customHeight="1" thickTop="1" x14ac:dyDescent="0.3">
      <c r="A16" s="21" t="s">
        <v>28</v>
      </c>
      <c r="B16" s="304"/>
      <c r="C16" s="200"/>
      <c r="D16" s="39"/>
      <c r="E16" s="130"/>
      <c r="F16" s="39"/>
      <c r="G16" s="130"/>
      <c r="H16" s="39"/>
      <c r="I16" s="201"/>
      <c r="J16" s="44"/>
      <c r="K16" s="200"/>
      <c r="L16" s="253"/>
      <c r="M16" s="130"/>
      <c r="N16" s="39"/>
      <c r="O16" s="201"/>
      <c r="P16" s="45"/>
      <c r="Q16" s="305"/>
      <c r="R16" s="323"/>
      <c r="S16" s="163">
        <f ca="1">IF(S15="expired","",IF(S15="Ineligible","",0.085*S15))</f>
        <v>12.707500000000001</v>
      </c>
      <c r="T16" s="129"/>
      <c r="U16" s="163">
        <f ca="1">IF(U15="expired","",IF(U15="Ineligible","",0.085*U15))</f>
        <v>20.570000000000004</v>
      </c>
      <c r="V16" s="326"/>
    </row>
    <row r="17" spans="1:22" s="28" customFormat="1" ht="14.25" customHeight="1" thickBot="1" x14ac:dyDescent="0.35">
      <c r="A17" s="21"/>
      <c r="B17" s="304"/>
      <c r="C17" s="202"/>
      <c r="D17" s="39"/>
      <c r="E17" s="37"/>
      <c r="F17" s="39"/>
      <c r="G17" s="37"/>
      <c r="H17" s="39"/>
      <c r="I17" s="203"/>
      <c r="J17" s="44"/>
      <c r="K17" s="202"/>
      <c r="L17" s="253"/>
      <c r="M17" s="37"/>
      <c r="N17" s="39"/>
      <c r="O17" s="203"/>
      <c r="P17" s="45"/>
      <c r="Q17" s="305"/>
      <c r="R17" s="323"/>
      <c r="S17" s="37"/>
      <c r="T17" s="129"/>
      <c r="U17" s="37"/>
      <c r="V17" s="326"/>
    </row>
    <row r="18" spans="1:22" ht="15.75" customHeight="1" thickTop="1" thickBot="1" x14ac:dyDescent="0.35">
      <c r="A18" s="169" t="s">
        <v>100</v>
      </c>
      <c r="B18" s="306"/>
      <c r="C18" s="165">
        <f ca="1">IF(NOW()&lt;Main!$A$10,IF(Main!$C20="Ineligible","Not Available",Main!$C20),"Expired")</f>
        <v>190</v>
      </c>
      <c r="D18" s="46"/>
      <c r="E18" s="165">
        <f ca="1">IF(NOW()&lt;Main!$A$10,IF(Main!$D20="Ineligible","Not Available",Main!$D20),"Expired")</f>
        <v>217.5</v>
      </c>
      <c r="F18" s="46"/>
      <c r="G18" s="165">
        <f ca="1">IF(NOW()&lt;Main!$A$10,IF(Main!$E20="Ineligible","Not Available",Main!$E20),"Expired")</f>
        <v>242.5</v>
      </c>
      <c r="H18" s="46"/>
      <c r="I18" s="165">
        <f ca="1">IF(NOW()&lt;Main!$A$10,IF(Main!$F20="Ineligible","Not Available",Main!$F20),"Expired")</f>
        <v>307.5</v>
      </c>
      <c r="J18" s="48"/>
      <c r="K18" s="165">
        <f ca="1">IF(NOW()&lt;Main!$A$10,IF(Main!$G20="Ineligible","Not Available",Main!$G20),"Expired")</f>
        <v>425</v>
      </c>
      <c r="L18" s="192"/>
      <c r="M18" s="165">
        <f ca="1">IF(NOW()&lt;Main!$A$10,IF(Main!$H20="Ineligible","Not Available",Main!$H20),"Expired")</f>
        <v>510</v>
      </c>
      <c r="N18" s="46"/>
      <c r="O18" s="165">
        <f ca="1">IF(NOW()&lt;Main!$A$10,IF(Main!$I20="Ineligible","Not Available",Main!$I20),"Expired")</f>
        <v>670</v>
      </c>
      <c r="P18" s="38"/>
      <c r="Q18" s="303"/>
      <c r="R18" s="320"/>
      <c r="S18" s="165">
        <f ca="1">IF(NOW()&lt;Main!$A$10,IF(Main!M23="Ineligible","Ineligible",Main!M25),"Expired")</f>
        <v>152</v>
      </c>
      <c r="T18" s="129"/>
      <c r="U18" s="165">
        <f ca="1">IF(NOW()&lt;Main!$A$10,IF(Main!$N23="Ineligible","Ineligible",Main!N25),"Expired")</f>
        <v>244.5</v>
      </c>
      <c r="V18" s="325"/>
    </row>
    <row r="19" spans="1:22" ht="15.75" customHeight="1" thickTop="1" x14ac:dyDescent="0.3">
      <c r="A19" s="193" t="s">
        <v>111</v>
      </c>
      <c r="B19" s="306"/>
      <c r="C19" s="163">
        <f ca="1">IF(C$18="expired","",IF(C$18="Not Available","",0.2625*C$18))</f>
        <v>49.875</v>
      </c>
      <c r="D19" s="46"/>
      <c r="E19" s="163">
        <f ca="1">IF(E$18="expired","",IF(E$18="Not Available","",0.2625*E$18))</f>
        <v>57.09375</v>
      </c>
      <c r="F19" s="46"/>
      <c r="G19" s="163">
        <f ca="1">IF(G$18="expired","",IF(G$18="Not Available","",0.2625*G$18))</f>
        <v>63.65625</v>
      </c>
      <c r="H19" s="46"/>
      <c r="I19" s="163">
        <f ca="1">IF(I$18="expired","",IF(I$18="Not Available","",0.2625*I$18))</f>
        <v>80.71875</v>
      </c>
      <c r="J19" s="48"/>
      <c r="K19" s="163">
        <f ca="1">IF(K$18="expired","",IF(K$18="Not Available","",0.2625*K$18))</f>
        <v>111.5625</v>
      </c>
      <c r="L19" s="254"/>
      <c r="M19" s="163">
        <f ca="1">IF(M$18="expired","",IF(M$18="Not Available","",0.2625*M$18))</f>
        <v>133.875</v>
      </c>
      <c r="N19" s="46"/>
      <c r="O19" s="163">
        <f ca="1">IF(O$18="expired","",IF(O$18="Not Available","",0.2625*O$18))</f>
        <v>175.875</v>
      </c>
      <c r="P19" s="38"/>
      <c r="Q19" s="303"/>
      <c r="R19" s="320"/>
      <c r="S19" s="192" t="s">
        <v>113</v>
      </c>
      <c r="T19" s="129"/>
      <c r="U19" s="192" t="s">
        <v>113</v>
      </c>
      <c r="V19" s="325"/>
    </row>
    <row r="20" spans="1:22" ht="15.75" customHeight="1" x14ac:dyDescent="0.3">
      <c r="A20" s="193" t="s">
        <v>112</v>
      </c>
      <c r="B20" s="306"/>
      <c r="C20" s="163">
        <f ca="1">IF(C$18="expired","",IF(C$18="Not Available","",0.51*C$18))</f>
        <v>96.9</v>
      </c>
      <c r="D20" s="46"/>
      <c r="E20" s="163">
        <f ca="1">IF(E$18="expired","",IF(E$18="Not Available","",0.51*E$18))</f>
        <v>110.925</v>
      </c>
      <c r="F20" s="46"/>
      <c r="G20" s="163">
        <f ca="1">IF(G$18="expired","",IF(G$18="Not Available","",0.51*G$18))</f>
        <v>123.675</v>
      </c>
      <c r="H20" s="46"/>
      <c r="I20" s="163">
        <f ca="1">IF(I$18="expired","",IF(I$18="Not Available","",0.51*I$18))</f>
        <v>156.82499999999999</v>
      </c>
      <c r="J20" s="48"/>
      <c r="K20" s="163">
        <f ca="1">IF(K$18="expired","",IF(K$18="Not Available","",0.51*K$18))</f>
        <v>216.75</v>
      </c>
      <c r="L20" s="254"/>
      <c r="M20" s="163">
        <f ca="1">IF(M$18="expired","",IF(M$18="Not Available","",0.51*M$18))</f>
        <v>260.10000000000002</v>
      </c>
      <c r="N20" s="46"/>
      <c r="O20" s="163">
        <f ca="1">IF(O$18="expired","",IF(O$18="Not Available","",0.51*O$18))</f>
        <v>341.7</v>
      </c>
      <c r="P20" s="38"/>
      <c r="Q20" s="303"/>
      <c r="R20" s="320"/>
      <c r="S20" s="192" t="s">
        <v>113</v>
      </c>
      <c r="T20" s="129"/>
      <c r="U20" s="192" t="s">
        <v>113</v>
      </c>
      <c r="V20" s="325"/>
    </row>
    <row r="21" spans="1:22" ht="15.75" customHeight="1" x14ac:dyDescent="0.3">
      <c r="A21" s="21" t="s">
        <v>28</v>
      </c>
      <c r="B21" s="307"/>
      <c r="C21" s="163">
        <f ca="1">IF(C$18="expired","",IF(C$18="Not Available","",0.085*C$18))</f>
        <v>16.150000000000002</v>
      </c>
      <c r="D21" s="164"/>
      <c r="E21" s="163">
        <f ca="1">IF(E$18="expired","",IF(E$18="Not Available","",0.085*E$18))</f>
        <v>18.487500000000001</v>
      </c>
      <c r="F21" s="164"/>
      <c r="G21" s="163">
        <f ca="1">IF(G$18="expired","",IF(G$18="Not Available","",0.085*G$18))</f>
        <v>20.612500000000001</v>
      </c>
      <c r="H21" s="164"/>
      <c r="I21" s="163">
        <f ca="1">IF(I$18="expired","",IF(I$18="Not Available","",0.085*I$18))</f>
        <v>26.137500000000003</v>
      </c>
      <c r="J21" s="164"/>
      <c r="K21" s="163">
        <f ca="1">IF(K$18="expired","",IF(K$18="Not Available","",0.085*K$18))</f>
        <v>36.125</v>
      </c>
      <c r="L21" s="254"/>
      <c r="M21" s="163">
        <f ca="1">IF(M$18="expired","",IF(M$18="Not Available","",0.085*M$18))</f>
        <v>43.35</v>
      </c>
      <c r="N21" s="164"/>
      <c r="O21" s="163">
        <f ca="1">IF(O$18="expired","",IF(O$18="Not Available","",0.085*O$18))</f>
        <v>56.95</v>
      </c>
      <c r="P21" s="38"/>
      <c r="Q21" s="303"/>
      <c r="R21" s="320"/>
      <c r="S21" s="163">
        <f ca="1">IF(S18="expired","",IF(S18="Ineligible","",0.085*S18))</f>
        <v>12.920000000000002</v>
      </c>
      <c r="T21" s="129"/>
      <c r="U21" s="163">
        <f ca="1">IF(U18="expired","",IF(U18="Ineligible","",0.085*U18))</f>
        <v>20.782500000000002</v>
      </c>
      <c r="V21" s="327"/>
    </row>
    <row r="22" spans="1:22" ht="29.25" customHeight="1" thickBot="1" x14ac:dyDescent="0.25">
      <c r="A22" s="21"/>
      <c r="B22" s="307"/>
      <c r="C22" s="207"/>
      <c r="D22" s="39"/>
      <c r="E22" s="51"/>
      <c r="F22" s="39"/>
      <c r="G22" s="51"/>
      <c r="H22" s="39"/>
      <c r="I22" s="205"/>
      <c r="J22" s="49"/>
      <c r="K22" s="204"/>
      <c r="L22" s="255"/>
      <c r="M22" s="51"/>
      <c r="N22" s="39"/>
      <c r="O22" s="205"/>
      <c r="P22" s="38"/>
      <c r="Q22" s="303"/>
      <c r="R22" s="320"/>
      <c r="S22" s="128"/>
      <c r="T22" s="128"/>
      <c r="U22" s="128"/>
      <c r="V22" s="328"/>
    </row>
    <row r="23" spans="1:22" ht="15.75" customHeight="1" thickTop="1" thickBot="1" x14ac:dyDescent="0.35">
      <c r="A23" s="169" t="s">
        <v>101</v>
      </c>
      <c r="B23" s="306"/>
      <c r="C23" s="165">
        <f ca="1">IF(NOW()&lt;Main!$A$10,IF(Main!$C25="Ineligible","Not Available",Main!$C25),"Expired")</f>
        <v>235</v>
      </c>
      <c r="D23" s="46"/>
      <c r="E23" s="165">
        <f ca="1">IF(NOW()&lt;Main!$A$10,IF(Main!$D25="Ineligible","Not Available",Main!$D25),"Expired")</f>
        <v>270</v>
      </c>
      <c r="F23" s="46"/>
      <c r="G23" s="165">
        <f ca="1">IF(NOW()&lt;Main!$A$10,IF(Main!$E25="Ineligible","Not Available",Main!$E25),"Expired")</f>
        <v>297.5</v>
      </c>
      <c r="H23" s="46"/>
      <c r="I23" s="165">
        <f ca="1">IF(NOW()&lt;Main!$A$10,IF(Main!$F25="Ineligible","Not Available",Main!$F25),"Expired")</f>
        <v>355</v>
      </c>
      <c r="J23" s="48"/>
      <c r="K23" s="165">
        <f ca="1">IF(NOW()&lt;Main!$A$10,IF(Main!$G25="Ineligible","Not Available",Main!$G25),"Expired")</f>
        <v>495</v>
      </c>
      <c r="L23" s="192"/>
      <c r="M23" s="165">
        <f ca="1">IF(NOW()&lt;Main!$A$10,IF(Main!$H25="Ineligible","Not Available",Main!$H25),"Expired")</f>
        <v>780</v>
      </c>
      <c r="N23" s="46"/>
      <c r="O23" s="165">
        <f ca="1">IF(NOW()&lt;Main!$A$10,IF(Main!$I25="Ineligible","Not Available",Main!$I25),"Expired")</f>
        <v>847.5</v>
      </c>
      <c r="P23" s="38"/>
      <c r="Q23" s="303"/>
      <c r="R23" s="320"/>
      <c r="S23" s="165">
        <f ca="1">IF(NOW()&lt;Main!$A$10,IF(Main!M28="Ineligible","Ineligible",Main!M30),"Expired")</f>
        <v>165</v>
      </c>
      <c r="T23" s="129"/>
      <c r="U23" s="165">
        <f ca="1">IF(NOW()&lt;Main!$A$10,IF(Main!N28="Ineligible","Ineligible",Main!N30),"Expired")</f>
        <v>276</v>
      </c>
      <c r="V23" s="325"/>
    </row>
    <row r="24" spans="1:22" ht="15.75" customHeight="1" thickTop="1" x14ac:dyDescent="0.3">
      <c r="A24" s="193" t="s">
        <v>111</v>
      </c>
      <c r="B24" s="306"/>
      <c r="C24" s="163">
        <f ca="1">IF(C$23="expired","",IF(C$23="Not Available","",0.2625*C$23))</f>
        <v>61.6875</v>
      </c>
      <c r="D24" s="46"/>
      <c r="E24" s="163">
        <f ca="1">IF(E$23="expired","",IF(E$23="Not Available","",0.2625*E$23))</f>
        <v>70.875</v>
      </c>
      <c r="F24" s="46"/>
      <c r="G24" s="163">
        <f ca="1">IF(G$23="expired","",IF(G$23="Not Available","",0.2625*G$23))</f>
        <v>78.09375</v>
      </c>
      <c r="H24" s="46"/>
      <c r="I24" s="163">
        <f ca="1">IF(I$23="expired","",IF(I$23="Not Available","",0.2625*I$23))</f>
        <v>93.1875</v>
      </c>
      <c r="J24" s="48"/>
      <c r="K24" s="163">
        <f ca="1">IF(K$23="expired","",IF(K$23="Not Available","",0.2625*K$23))</f>
        <v>129.9375</v>
      </c>
      <c r="L24" s="254"/>
      <c r="M24" s="163">
        <f ca="1">IF(M$23="expired","",IF(M$23="Not Available","",0.2625*M$23))</f>
        <v>204.75</v>
      </c>
      <c r="N24" s="46"/>
      <c r="O24" s="163">
        <f ca="1">IF(O$23="expired","",IF(O$23="Not Available","",0.2625*O$23))</f>
        <v>222.46875</v>
      </c>
      <c r="P24" s="38"/>
      <c r="Q24" s="303"/>
      <c r="R24" s="320"/>
      <c r="S24" s="192" t="s">
        <v>113</v>
      </c>
      <c r="T24" s="129"/>
      <c r="U24" s="192" t="s">
        <v>113</v>
      </c>
      <c r="V24" s="325"/>
    </row>
    <row r="25" spans="1:22" ht="15.75" customHeight="1" x14ac:dyDescent="0.3">
      <c r="A25" s="193" t="s">
        <v>112</v>
      </c>
      <c r="B25" s="306"/>
      <c r="C25" s="163">
        <f ca="1">IF(C$23="expired","",IF(C$23="Not Available","",0.51*C$23))</f>
        <v>119.85000000000001</v>
      </c>
      <c r="D25" s="46"/>
      <c r="E25" s="163">
        <f ca="1">IF(E$23="expired","",IF(E$23="Not Available","",0.51*E$23))</f>
        <v>137.69999999999999</v>
      </c>
      <c r="F25" s="46"/>
      <c r="G25" s="163">
        <f ca="1">IF(G$23="expired","",IF(G$23="Not Available","",0.51*G$23))</f>
        <v>151.72499999999999</v>
      </c>
      <c r="H25" s="46"/>
      <c r="I25" s="163">
        <f ca="1">IF(I$23="expired","",IF(I$23="Not Available","",0.51*I$23))</f>
        <v>181.05</v>
      </c>
      <c r="J25" s="48"/>
      <c r="K25" s="163">
        <f ca="1">IF(K$23="expired","",IF(K$23="Not Available","",0.51*K$23))</f>
        <v>252.45000000000002</v>
      </c>
      <c r="L25" s="254"/>
      <c r="M25" s="163">
        <f ca="1">IF(M$23="expired","",IF(M$23="Not Available","",0.51*M$23))</f>
        <v>397.8</v>
      </c>
      <c r="N25" s="46"/>
      <c r="O25" s="163">
        <f ca="1">IF(O$23="expired","",IF(O$23="Not Available","",0.51*O$23))</f>
        <v>432.22500000000002</v>
      </c>
      <c r="P25" s="38"/>
      <c r="Q25" s="303"/>
      <c r="R25" s="320"/>
      <c r="S25" s="192" t="s">
        <v>113</v>
      </c>
      <c r="T25" s="129"/>
      <c r="U25" s="192" t="s">
        <v>113</v>
      </c>
      <c r="V25" s="325"/>
    </row>
    <row r="26" spans="1:22" ht="15.75" customHeight="1" x14ac:dyDescent="0.3">
      <c r="A26" s="21" t="s">
        <v>28</v>
      </c>
      <c r="B26" s="307"/>
      <c r="C26" s="163">
        <f ca="1">IF(C$23="expired","",IF(C$23="Not Available","",0.085*C$23))</f>
        <v>19.975000000000001</v>
      </c>
      <c r="D26" s="164"/>
      <c r="E26" s="163">
        <f ca="1">IF(E$23="expired","",IF(E$23="Not Available","",0.085*E$23))</f>
        <v>22.950000000000003</v>
      </c>
      <c r="F26" s="164"/>
      <c r="G26" s="163">
        <f ca="1">IF(G$23="expired","",IF(G$23="Not Available","",0.085*G$23))</f>
        <v>25.287500000000001</v>
      </c>
      <c r="H26" s="164"/>
      <c r="I26" s="163">
        <f ca="1">IF(I$23="expired","",IF(I$23="Not Available","",0.085*I$23))</f>
        <v>30.175000000000001</v>
      </c>
      <c r="J26" s="164"/>
      <c r="K26" s="163">
        <f ca="1">IF(K$23="expired","",IF(K$23="Not Available","",0.085*K$23))</f>
        <v>42.075000000000003</v>
      </c>
      <c r="L26" s="254"/>
      <c r="M26" s="163">
        <f ca="1">IF(M$23="expired","",IF(M$23="Not Available","",0.085*M$23))</f>
        <v>66.300000000000011</v>
      </c>
      <c r="N26" s="164"/>
      <c r="O26" s="163">
        <f ca="1">IF(O$23="expired","",IF(O$23="Not Available","",0.085*O$23))</f>
        <v>72.037500000000009</v>
      </c>
      <c r="P26" s="38"/>
      <c r="Q26" s="303"/>
      <c r="R26" s="320"/>
      <c r="S26" s="163">
        <f ca="1">IF(S23="expired","",IF(S23="Ineligible","",0.085*S23))</f>
        <v>14.025</v>
      </c>
      <c r="T26" s="129"/>
      <c r="U26" s="163">
        <f ca="1">IF(U23="expired","",IF(U23="Ineligible","",0.085*U23))</f>
        <v>23.46</v>
      </c>
      <c r="V26" s="327"/>
    </row>
    <row r="27" spans="1:22" ht="30" customHeight="1" thickBot="1" x14ac:dyDescent="0.25">
      <c r="A27" s="21"/>
      <c r="B27" s="307"/>
      <c r="C27" s="207"/>
      <c r="D27" s="39"/>
      <c r="E27" s="51"/>
      <c r="F27" s="39"/>
      <c r="G27" s="51"/>
      <c r="H27" s="39"/>
      <c r="I27" s="205"/>
      <c r="J27" s="49"/>
      <c r="K27" s="204"/>
      <c r="L27" s="255"/>
      <c r="M27" s="51"/>
      <c r="N27" s="39"/>
      <c r="O27" s="205"/>
      <c r="P27" s="38"/>
      <c r="Q27" s="303"/>
      <c r="R27" s="320"/>
      <c r="S27" s="128"/>
      <c r="T27" s="128"/>
      <c r="U27" s="128"/>
      <c r="V27" s="328"/>
    </row>
    <row r="28" spans="1:22" ht="15.75" customHeight="1" thickTop="1" thickBot="1" x14ac:dyDescent="0.35">
      <c r="A28" s="170" t="s">
        <v>102</v>
      </c>
      <c r="B28" s="308"/>
      <c r="C28" s="165">
        <f ca="1">IF(NOW()&lt;Main!$A$10,IF(Main!$C30="Ineligible","Not Available",Main!$C30),"Expired")</f>
        <v>267.5</v>
      </c>
      <c r="D28" s="46"/>
      <c r="E28" s="165">
        <f ca="1">IF(NOW()&lt;Main!$A$10,IF(Main!$D30="Ineligible","Not Available",Main!$D30),"Expired")</f>
        <v>330</v>
      </c>
      <c r="F28" s="46"/>
      <c r="G28" s="165">
        <f ca="1">IF(NOW()&lt;Main!$A$10,IF(Main!$E30="Ineligible","Not Available",Main!$E30),"Expired")</f>
        <v>392.5</v>
      </c>
      <c r="H28" s="46"/>
      <c r="I28" s="165">
        <f ca="1">IF(NOW()&lt;Main!$A$10,IF(Main!$F30="Ineligible","Not Available",Main!$F30),"Expired")</f>
        <v>465</v>
      </c>
      <c r="J28" s="48"/>
      <c r="K28" s="165">
        <f ca="1">IF(NOW()&lt;Main!$A$10,IF(Main!$G30="Ineligible","Not Available",Main!$G30),"Expired")</f>
        <v>660</v>
      </c>
      <c r="L28" s="192"/>
      <c r="M28" s="165">
        <f ca="1">IF(NOW()&lt;Main!$A$10,IF(Main!$H30="Ineligible","Not Available",Main!$H30),"Expired")</f>
        <v>887.5</v>
      </c>
      <c r="N28" s="46"/>
      <c r="O28" s="165">
        <f ca="1">IF(NOW()&lt;Main!$A$10,IF(Main!$I30="Ineligible","Not Available",Main!$I30),"Expired")</f>
        <v>1040</v>
      </c>
      <c r="P28" s="38"/>
      <c r="Q28" s="303"/>
      <c r="R28" s="320"/>
      <c r="S28" s="165">
        <f ca="1">IF(NOW()&lt;Main!$A$10,IF(Main!M33="Ineligible","Ineligible",Main!M35),"Expired")</f>
        <v>180.5</v>
      </c>
      <c r="T28" s="129"/>
      <c r="U28" s="165">
        <f ca="1">IF(NOW()&lt;Main!$A$10,IF(Main!N33="Ineligible","Ineligible",Main!N35),"Expired")</f>
        <v>307.5</v>
      </c>
      <c r="V28" s="325"/>
    </row>
    <row r="29" spans="1:22" ht="15.75" customHeight="1" thickTop="1" x14ac:dyDescent="0.3">
      <c r="A29" s="193" t="s">
        <v>111</v>
      </c>
      <c r="B29" s="308"/>
      <c r="C29" s="163">
        <f ca="1">IF(C$28="expired","",IF(C$28="Not Available","",0.2625*C$28))</f>
        <v>70.21875</v>
      </c>
      <c r="D29" s="46"/>
      <c r="E29" s="163">
        <f ca="1">IF(E$28="expired","",IF(E$28="Not Available","",0.2625*E$28))</f>
        <v>86.625</v>
      </c>
      <c r="F29" s="46"/>
      <c r="G29" s="163">
        <f ca="1">IF(G$28="expired","",IF(G$28="Not Available","",0.2625*G$28))</f>
        <v>103.03125</v>
      </c>
      <c r="H29" s="46"/>
      <c r="I29" s="163">
        <f ca="1">IF(I$28="expired","",IF(I$28="Not Available","",0.2625*I$28))</f>
        <v>122.0625</v>
      </c>
      <c r="J29" s="48"/>
      <c r="K29" s="163">
        <f ca="1">IF(K$28="expired","",IF(K$28="Not Available","",0.2625*K$28))</f>
        <v>173.25</v>
      </c>
      <c r="L29" s="254"/>
      <c r="M29" s="163">
        <f ca="1">IF(M$28="expired","",IF(M$28="Not Available","",0.2625*M$28))</f>
        <v>232.96875</v>
      </c>
      <c r="N29" s="46"/>
      <c r="O29" s="163">
        <f ca="1">IF(O$28="expired","",IF(O$28="Not Available","",0.2625*O$28))</f>
        <v>273</v>
      </c>
      <c r="P29" s="38"/>
      <c r="Q29" s="303"/>
      <c r="R29" s="320"/>
      <c r="S29" s="192" t="s">
        <v>113</v>
      </c>
      <c r="T29" s="129"/>
      <c r="U29" s="192" t="s">
        <v>113</v>
      </c>
      <c r="V29" s="325"/>
    </row>
    <row r="30" spans="1:22" ht="15.75" customHeight="1" x14ac:dyDescent="0.3">
      <c r="A30" s="193" t="s">
        <v>112</v>
      </c>
      <c r="B30" s="308"/>
      <c r="C30" s="163">
        <f ca="1">IF(C$28="expired","",IF(C$28="Not Available","",0.51*C$28))</f>
        <v>136.42500000000001</v>
      </c>
      <c r="D30" s="46"/>
      <c r="E30" s="163">
        <f ca="1">IF(E$28="expired","",IF(E$28="Not Available","",0.51*E$28))</f>
        <v>168.3</v>
      </c>
      <c r="F30" s="46"/>
      <c r="G30" s="163">
        <f ca="1">IF(G$28="expired","",IF(G$28="Not Available","",0.51*G$28))</f>
        <v>200.17500000000001</v>
      </c>
      <c r="H30" s="46"/>
      <c r="I30" s="163">
        <f ca="1">IF(I$28="expired","",IF(I$28="Not Available","",0.51*I$28))</f>
        <v>237.15</v>
      </c>
      <c r="J30" s="48"/>
      <c r="K30" s="163">
        <f ca="1">IF(K$28="expired","",IF(K$28="Not Available","",0.51*K$28))</f>
        <v>336.6</v>
      </c>
      <c r="L30" s="254"/>
      <c r="M30" s="163">
        <f ca="1">IF(M$28="expired","",IF(M$28="Not Available","",0.51*M$28))</f>
        <v>452.625</v>
      </c>
      <c r="N30" s="46"/>
      <c r="O30" s="163">
        <f ca="1">IF(O$28="expired","",IF(O$28="Not Available","",0.51*O$28))</f>
        <v>530.4</v>
      </c>
      <c r="P30" s="38"/>
      <c r="Q30" s="303"/>
      <c r="R30" s="320"/>
      <c r="S30" s="192" t="s">
        <v>113</v>
      </c>
      <c r="T30" s="129"/>
      <c r="U30" s="192" t="s">
        <v>113</v>
      </c>
      <c r="V30" s="325"/>
    </row>
    <row r="31" spans="1:22" ht="15.75" customHeight="1" x14ac:dyDescent="0.3">
      <c r="A31" s="21" t="s">
        <v>28</v>
      </c>
      <c r="B31" s="307"/>
      <c r="C31" s="163">
        <f ca="1">IF(C$28="expired","",IF(C$28="Not Available","",0.085*C$28))</f>
        <v>22.737500000000001</v>
      </c>
      <c r="D31" s="164"/>
      <c r="E31" s="163">
        <f ca="1">IF(E$28="expired","",IF(E$28="Not Available","",0.085*E$28))</f>
        <v>28.05</v>
      </c>
      <c r="F31" s="164"/>
      <c r="G31" s="163">
        <f ca="1">IF(G$28="expired","",IF(G$28="Not Available","",0.085*G$28))</f>
        <v>33.362500000000004</v>
      </c>
      <c r="H31" s="164"/>
      <c r="I31" s="163">
        <f ca="1">IF(I$28="expired","",IF(I$28="Not Available","",0.085*I$28))</f>
        <v>39.525000000000006</v>
      </c>
      <c r="J31" s="164"/>
      <c r="K31" s="163">
        <f ca="1">IF(K$28="expired","",IF(K$28="Not Available","",0.085*K$28))</f>
        <v>56.1</v>
      </c>
      <c r="L31" s="254"/>
      <c r="M31" s="163">
        <f ca="1">IF(M$28="expired","",IF(M$28="Not Available","",0.085*M$28))</f>
        <v>75.4375</v>
      </c>
      <c r="N31" s="164"/>
      <c r="O31" s="163">
        <f ca="1">IF(O$28="expired","",IF(O$28="Not Available","",0.085*O$28))</f>
        <v>88.4</v>
      </c>
      <c r="P31" s="38"/>
      <c r="Q31" s="303"/>
      <c r="R31" s="320"/>
      <c r="S31" s="163">
        <f ca="1">IF(S28="expired","",IF(S28="Ineligible","",0.085*S28))</f>
        <v>15.342500000000001</v>
      </c>
      <c r="T31" s="129"/>
      <c r="U31" s="163">
        <f ca="1">IF(U28="expired","",IF(U28="Ineligible","",0.085*U28))</f>
        <v>26.137500000000003</v>
      </c>
      <c r="V31" s="327"/>
    </row>
    <row r="32" spans="1:22" ht="30" customHeight="1" thickBot="1" x14ac:dyDescent="0.25">
      <c r="A32" s="21"/>
      <c r="B32" s="307"/>
      <c r="C32" s="207"/>
      <c r="D32" s="39"/>
      <c r="E32" s="51"/>
      <c r="F32" s="39"/>
      <c r="G32" s="51"/>
      <c r="H32" s="39"/>
      <c r="I32" s="205"/>
      <c r="J32" s="49"/>
      <c r="K32" s="204"/>
      <c r="L32" s="255"/>
      <c r="M32" s="51"/>
      <c r="N32" s="39"/>
      <c r="O32" s="205"/>
      <c r="P32" s="38"/>
      <c r="Q32" s="303"/>
      <c r="R32" s="320"/>
      <c r="S32" s="128"/>
      <c r="T32" s="128"/>
      <c r="U32" s="128"/>
      <c r="V32" s="328"/>
    </row>
    <row r="33" spans="1:22" ht="15.75" customHeight="1" thickTop="1" thickBot="1" x14ac:dyDescent="0.35">
      <c r="A33" s="170" t="s">
        <v>103</v>
      </c>
      <c r="B33" s="308"/>
      <c r="C33" s="165">
        <f ca="1">IF(NOW()&lt;Main!$A$10,IF(Main!$C35="Ineligible","Not Available",Main!$C35),"Expired")</f>
        <v>360</v>
      </c>
      <c r="D33" s="46"/>
      <c r="E33" s="165">
        <f ca="1">IF(NOW()&lt;Main!$A$10,IF(Main!$D35="Ineligible","Not Available",Main!$D35),"Expired")</f>
        <v>442.5</v>
      </c>
      <c r="F33" s="46"/>
      <c r="G33" s="165">
        <f ca="1">IF(NOW()&lt;Main!$A$10,IF(Main!$E35="Ineligible","Not Available",Main!$E35),"Expired")</f>
        <v>560</v>
      </c>
      <c r="H33" s="46"/>
      <c r="I33" s="165">
        <f ca="1">IF(NOW()&lt;Main!$A$10,IF(Main!$F35="Ineligible","Not Available",Main!$F35),"Expired")</f>
        <v>642.5</v>
      </c>
      <c r="J33" s="48"/>
      <c r="K33" s="165">
        <f ca="1">IF(NOW()&lt;Main!$A$10,IF(Main!$G35="Ineligible","Not Available",Main!$G35),"Expired")</f>
        <v>927.5</v>
      </c>
      <c r="L33" s="192"/>
      <c r="M33" s="165">
        <f ca="1">IF(NOW()&lt;Main!$A$10,IF(Main!$H35="Ineligible","Not Available",Main!$H35),"Expired")</f>
        <v>1270</v>
      </c>
      <c r="N33" s="46"/>
      <c r="O33" s="165">
        <f ca="1">IF(NOW()&lt;Main!$A$10,IF(Main!$I35="Ineligible","Not Available",Main!$I35),"Expired")</f>
        <v>1587.5</v>
      </c>
      <c r="P33" s="38"/>
      <c r="Q33" s="303"/>
      <c r="R33" s="320"/>
      <c r="S33" s="165" t="s">
        <v>82</v>
      </c>
      <c r="T33" s="129"/>
      <c r="U33" s="165" t="s">
        <v>82</v>
      </c>
      <c r="V33" s="325"/>
    </row>
    <row r="34" spans="1:22" ht="15.75" customHeight="1" thickTop="1" x14ac:dyDescent="0.3">
      <c r="A34" s="193" t="s">
        <v>111</v>
      </c>
      <c r="B34" s="308"/>
      <c r="C34" s="163">
        <f ca="1">IF(C$33="expired","",IF(C$33="Not Available","",0.2625*C$33))</f>
        <v>94.5</v>
      </c>
      <c r="D34" s="46"/>
      <c r="E34" s="163">
        <f ca="1">IF(E$33="expired","",IF(E$33="Not Available","",0.2625*E$33))</f>
        <v>116.15625</v>
      </c>
      <c r="F34" s="46"/>
      <c r="G34" s="163">
        <f ca="1">IF(G$33="expired","",IF(G$33="Not Available","",0.2625*G$33))</f>
        <v>147</v>
      </c>
      <c r="H34" s="46"/>
      <c r="I34" s="163">
        <f ca="1">IF(I$33="expired","",IF(I$33="Not Available","",0.2625*I$33))</f>
        <v>168.65625</v>
      </c>
      <c r="J34" s="48"/>
      <c r="K34" s="163">
        <f ca="1">IF(K$33="expired","",IF(K$33="Not Available","",0.2625*K$33))</f>
        <v>243.46875</v>
      </c>
      <c r="L34" s="254"/>
      <c r="M34" s="163">
        <f ca="1">IF(M$33="expired","",IF(M$33="Not Available","",0.2625*M$33))</f>
        <v>333.375</v>
      </c>
      <c r="N34" s="46"/>
      <c r="O34" s="163">
        <f ca="1">IF(O$33="expired","",IF(O$33="Not Available","",0.2625*O$33))</f>
        <v>416.71875</v>
      </c>
      <c r="P34" s="38"/>
      <c r="Q34" s="303"/>
      <c r="R34" s="320"/>
      <c r="S34" s="194"/>
      <c r="T34" s="129"/>
      <c r="U34" s="194"/>
      <c r="V34" s="325"/>
    </row>
    <row r="35" spans="1:22" ht="15.75" customHeight="1" x14ac:dyDescent="0.3">
      <c r="A35" s="193" t="s">
        <v>112</v>
      </c>
      <c r="B35" s="308"/>
      <c r="C35" s="163">
        <f ca="1">IF(C$33="expired","",IF(C$33="Not Available","",0.51*C$33))</f>
        <v>183.6</v>
      </c>
      <c r="D35" s="46"/>
      <c r="E35" s="163">
        <f ca="1">IF(E$33="expired","",IF(E$33="Not Available","",0.51*E$33))</f>
        <v>225.67500000000001</v>
      </c>
      <c r="F35" s="46"/>
      <c r="G35" s="163">
        <f ca="1">IF(G$33="expired","",IF(G$33="Not Available","",0.51*G$33))</f>
        <v>285.60000000000002</v>
      </c>
      <c r="H35" s="46"/>
      <c r="I35" s="163">
        <f ca="1">IF(I$33="expired","",IF(I$33="Not Available","",0.51*I$33))</f>
        <v>327.67500000000001</v>
      </c>
      <c r="J35" s="48"/>
      <c r="K35" s="163">
        <f ca="1">IF(K$33="expired","",IF(K$33="Not Available","",0.51*K$33))</f>
        <v>473.02500000000003</v>
      </c>
      <c r="L35" s="254"/>
      <c r="M35" s="163">
        <f ca="1">IF(M$33="expired","",IF(M$33="Not Available","",0.51*M$33))</f>
        <v>647.70000000000005</v>
      </c>
      <c r="N35" s="46"/>
      <c r="O35" s="163">
        <f ca="1">IF(O$33="expired","",IF(O$33="Not Available","",0.51*O$33))</f>
        <v>809.625</v>
      </c>
      <c r="P35" s="38"/>
      <c r="Q35" s="303"/>
      <c r="R35" s="320"/>
      <c r="S35" s="195"/>
      <c r="T35" s="129"/>
      <c r="U35" s="195"/>
      <c r="V35" s="325"/>
    </row>
    <row r="36" spans="1:22" ht="15.75" customHeight="1" x14ac:dyDescent="0.2">
      <c r="A36" s="21" t="s">
        <v>28</v>
      </c>
      <c r="B36" s="307"/>
      <c r="C36" s="163">
        <f ca="1">IF(C$33="expired","",IF(C$33="Not Available","",0.085*C$33))</f>
        <v>30.6</v>
      </c>
      <c r="D36" s="206"/>
      <c r="E36" s="163">
        <f ca="1">IF(E$33="expired","",IF(E$33="Not Available","",0.085*E$33))</f>
        <v>37.612500000000004</v>
      </c>
      <c r="F36" s="206"/>
      <c r="G36" s="163">
        <f ca="1">IF(G$33="expired","",IF(G$33="Not Available","",0.085*G$33))</f>
        <v>47.6</v>
      </c>
      <c r="H36" s="206"/>
      <c r="I36" s="163">
        <f ca="1">IF(I$33="expired","",IF(I$33="Not Available","",0.085*I$33))</f>
        <v>54.612500000000004</v>
      </c>
      <c r="J36" s="164"/>
      <c r="K36" s="163">
        <f ca="1">IF(K$33="expired","",IF(K$33="Not Available","",0.085*K$33))</f>
        <v>78.837500000000006</v>
      </c>
      <c r="L36" s="254"/>
      <c r="M36" s="163">
        <f ca="1">IF(M$33="expired","",IF(M$33="Not Available","",0.085*M$33))</f>
        <v>107.95</v>
      </c>
      <c r="N36" s="206"/>
      <c r="O36" s="163">
        <f ca="1">IF(O$33="expired","",IF(O$33="Not Available","",0.085*O$33))</f>
        <v>134.9375</v>
      </c>
      <c r="P36" s="38"/>
      <c r="Q36" s="303"/>
      <c r="R36" s="320"/>
      <c r="S36" s="37"/>
      <c r="T36" s="128"/>
      <c r="U36" s="37"/>
      <c r="V36" s="327"/>
    </row>
    <row r="37" spans="1:22" ht="14.25" hidden="1" customHeight="1" x14ac:dyDescent="0.25">
      <c r="A37" s="21"/>
      <c r="B37" s="307"/>
      <c r="C37" s="190" t="s">
        <v>110</v>
      </c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38"/>
      <c r="Q37" s="303"/>
      <c r="R37" s="320"/>
      <c r="S37" s="37"/>
      <c r="T37" s="128"/>
      <c r="U37" s="37"/>
      <c r="V37" s="327"/>
    </row>
    <row r="38" spans="1:22" ht="15" hidden="1" customHeight="1" thickBot="1" x14ac:dyDescent="0.3">
      <c r="A38" s="22"/>
      <c r="B38" s="309"/>
      <c r="C38" s="183" t="s">
        <v>109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38"/>
      <c r="Q38" s="303"/>
      <c r="R38" s="320"/>
      <c r="S38" s="128"/>
      <c r="T38" s="128"/>
      <c r="U38" s="128"/>
      <c r="V38" s="328"/>
    </row>
    <row r="39" spans="1:22" ht="15.75" hidden="1" customHeight="1" thickTop="1" thickBot="1" x14ac:dyDescent="0.3">
      <c r="A39" s="181" t="s">
        <v>107</v>
      </c>
      <c r="B39" s="310"/>
      <c r="C39" s="165">
        <f ca="1">IF(NOW()&lt;Main!$A$10,IF(Main!$C52="Ineligible","Not Available",Main!$C52),"Expired")</f>
        <v>1381</v>
      </c>
      <c r="D39" s="46"/>
      <c r="E39" s="165">
        <f ca="1">IF(NOW()&lt;Main!$A$10,IF(Main!$D52="Ineligible","Not Available",Main!$D52),"Expired")</f>
        <v>1430</v>
      </c>
      <c r="F39" s="46"/>
      <c r="G39" s="165">
        <f ca="1">IF(NOW()&lt;Main!$A$10,IF(Main!$E52="Ineligible","Not Available",Main!$E52),"Expired")</f>
        <v>1532</v>
      </c>
      <c r="H39" s="46"/>
      <c r="I39" s="165">
        <f ca="1">IF(NOW()&lt;Main!$A$10,IF(Main!$F52="Ineligible","Not Available",Main!$F52),"Expired")</f>
        <v>1935</v>
      </c>
      <c r="J39" s="48"/>
      <c r="K39" s="48"/>
      <c r="L39" s="48"/>
      <c r="M39" s="165">
        <f ca="1">IF(NOW()&lt;Main!$A$10,IF(Main!$H52="Ineligible","Not Available",Main!$H52),"Expired")</f>
        <v>2975</v>
      </c>
      <c r="N39" s="46"/>
      <c r="O39" s="165">
        <f ca="1">IF(NOW()&lt;Main!$A$10,IF(Main!$I52="Ineligible","Not Available",Main!$I52),"Expired")</f>
        <v>3239</v>
      </c>
      <c r="P39" s="180"/>
      <c r="Q39" s="303"/>
      <c r="R39" s="320"/>
      <c r="S39" s="128"/>
      <c r="T39" s="128"/>
      <c r="U39" s="128"/>
      <c r="V39" s="328"/>
    </row>
    <row r="40" spans="1:22" ht="15.75" hidden="1" customHeight="1" thickTop="1" x14ac:dyDescent="0.2">
      <c r="A40" s="21" t="s">
        <v>28</v>
      </c>
      <c r="B40" s="310"/>
      <c r="C40" s="163">
        <f ca="1">IF(C39="expired","",IF(C39="Not Available","",0.085*C39))</f>
        <v>117.38500000000001</v>
      </c>
      <c r="D40" s="164"/>
      <c r="E40" s="163">
        <f ca="1">IF(E39="expired","",IF(E39="Not Available","",0.085*E39))</f>
        <v>121.55000000000001</v>
      </c>
      <c r="F40" s="164"/>
      <c r="G40" s="163">
        <f ca="1">IF(G39="expired","",IF(G39="Not Available","",0.085*G39))</f>
        <v>130.22</v>
      </c>
      <c r="H40" s="164"/>
      <c r="I40" s="163">
        <f ca="1">IF(I39="expired","",IF(I39="Not Available","",0.085*I39))</f>
        <v>164.47500000000002</v>
      </c>
      <c r="J40" s="164"/>
      <c r="K40" s="164"/>
      <c r="L40" s="164"/>
      <c r="M40" s="163">
        <f ca="1">IF(M39="expired","",IF(M39="Not Available","",0.085*M39))</f>
        <v>252.87500000000003</v>
      </c>
      <c r="N40" s="164"/>
      <c r="O40" s="163">
        <f ca="1">IF(O39="expired","",IF(O39="Not Available","",0.085*O39))</f>
        <v>275.315</v>
      </c>
      <c r="P40" s="180"/>
      <c r="Q40" s="303"/>
      <c r="R40" s="320"/>
      <c r="S40" s="128"/>
      <c r="T40" s="128"/>
      <c r="U40" s="128"/>
      <c r="V40" s="328"/>
    </row>
    <row r="41" spans="1:22" ht="6" customHeight="1" thickBot="1" x14ac:dyDescent="0.25">
      <c r="A41" s="21"/>
      <c r="B41" s="311"/>
      <c r="C41" s="312"/>
      <c r="D41" s="312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4"/>
      <c r="Q41" s="315"/>
      <c r="R41" s="329"/>
      <c r="S41" s="330"/>
      <c r="T41" s="330"/>
      <c r="U41" s="330"/>
      <c r="V41" s="331"/>
    </row>
    <row r="42" spans="1:22" ht="6" customHeight="1" thickTop="1" thickBot="1" x14ac:dyDescent="0.25">
      <c r="A42" s="385"/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</row>
    <row r="43" spans="1:22" ht="6" customHeight="1" thickTop="1" x14ac:dyDescent="0.2">
      <c r="A43" s="209"/>
      <c r="B43" s="286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8"/>
    </row>
    <row r="44" spans="1:22" ht="21.75" customHeight="1" x14ac:dyDescent="0.3">
      <c r="A44" s="209"/>
      <c r="B44" s="289"/>
      <c r="C44" s="386" t="str">
        <f>CONCATENATE("LifeSense Whole Life: ",TEXT($U$7,"$00,000"))</f>
        <v>LifeSense Whole Life: $50,000</v>
      </c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290"/>
    </row>
    <row r="45" spans="1:22" ht="15.75" customHeight="1" x14ac:dyDescent="0.25">
      <c r="A45" s="209"/>
      <c r="B45" s="289"/>
      <c r="C45" s="39"/>
      <c r="D45" s="39"/>
      <c r="E45" s="257" t="s">
        <v>97</v>
      </c>
      <c r="F45" s="198"/>
      <c r="G45" s="198"/>
      <c r="H45" s="198"/>
      <c r="I45" s="199"/>
      <c r="J45" s="40"/>
      <c r="K45" s="80" t="s">
        <v>24</v>
      </c>
      <c r="L45" s="198"/>
      <c r="M45" s="198"/>
      <c r="N45" s="198"/>
      <c r="O45" s="199"/>
      <c r="P45" s="290"/>
      <c r="S45" s="376" t="s">
        <v>148</v>
      </c>
      <c r="T45" s="376"/>
      <c r="U45" s="376"/>
    </row>
    <row r="46" spans="1:22" ht="15.75" customHeight="1" x14ac:dyDescent="0.2">
      <c r="A46" s="209"/>
      <c r="B46" s="289"/>
      <c r="C46" s="37"/>
      <c r="D46" s="39"/>
      <c r="E46" s="41" t="s">
        <v>7</v>
      </c>
      <c r="F46" s="39"/>
      <c r="G46" s="41" t="s">
        <v>7</v>
      </c>
      <c r="H46" s="39"/>
      <c r="I46" s="43" t="s">
        <v>7</v>
      </c>
      <c r="J46" s="44"/>
      <c r="K46" s="41" t="s">
        <v>7</v>
      </c>
      <c r="L46" s="39"/>
      <c r="M46" s="41" t="s">
        <v>7</v>
      </c>
      <c r="N46" s="39"/>
      <c r="O46" s="41" t="s">
        <v>7</v>
      </c>
      <c r="P46" s="291"/>
    </row>
    <row r="47" spans="1:22" ht="15.75" customHeight="1" thickBot="1" x14ac:dyDescent="0.25">
      <c r="A47" s="209"/>
      <c r="B47" s="289"/>
      <c r="C47" s="250"/>
      <c r="D47" s="250"/>
      <c r="E47" s="256" t="s">
        <v>133</v>
      </c>
      <c r="F47" s="251"/>
      <c r="G47" s="256" t="s">
        <v>134</v>
      </c>
      <c r="H47" s="251"/>
      <c r="I47" s="256" t="s">
        <v>135</v>
      </c>
      <c r="J47" s="250"/>
      <c r="K47" s="256" t="s">
        <v>133</v>
      </c>
      <c r="L47" s="251"/>
      <c r="M47" s="256" t="s">
        <v>134</v>
      </c>
      <c r="N47" s="251"/>
      <c r="O47" s="256" t="s">
        <v>135</v>
      </c>
      <c r="P47" s="292"/>
      <c r="S47" s="387" t="s">
        <v>147</v>
      </c>
      <c r="T47" s="387"/>
      <c r="U47" s="387"/>
    </row>
    <row r="48" spans="1:22" ht="15.75" customHeight="1" thickTop="1" thickBot="1" x14ac:dyDescent="0.25">
      <c r="A48" s="332" t="s">
        <v>146</v>
      </c>
      <c r="B48" s="289"/>
      <c r="C48" s="250"/>
      <c r="D48" s="250"/>
      <c r="E48" s="333">
        <f ca="1">IF(NOW()&lt;Main!$A$10,IF(Main!$D57="Ineligible","Not Available",Main!$D57),"Expired")</f>
        <v>989.5</v>
      </c>
      <c r="F48" s="250"/>
      <c r="G48" s="165">
        <f ca="1">IF(NOW()&lt;Main!$A$10,IF(Main!$E57="Ineligible","Not Available",Main!$E57),"Expired")</f>
        <v>839</v>
      </c>
      <c r="H48" s="250"/>
      <c r="I48" s="165">
        <f ca="1">IF(NOW()&lt;Main!$A$10,IF(Main!$F57="Ineligible","Not Available",Main!$F57),"Expired")</f>
        <v>674</v>
      </c>
      <c r="J48" s="250"/>
      <c r="K48" s="165">
        <f ca="1">IF(NOW()&lt;Main!$A$10,IF(Main!$G57="Ineligible","Not Available",Main!$G57),"Expired")</f>
        <v>1232.5</v>
      </c>
      <c r="L48" s="250"/>
      <c r="M48" s="165">
        <f ca="1">IF(NOW()&lt;Main!$A$10,IF(Main!$H57="Ineligible","Not Available",Main!$H57),"Expired")</f>
        <v>1061</v>
      </c>
      <c r="N48" s="250"/>
      <c r="O48" s="165">
        <f ca="1">IF(NOW()&lt;Main!$A$10,IF(Main!$I57="Ineligible","Not Available",Main!$I57),"Expired")</f>
        <v>886.99999999999989</v>
      </c>
      <c r="P48" s="290"/>
    </row>
    <row r="49" spans="1:22" ht="15.75" customHeight="1" thickTop="1" x14ac:dyDescent="0.2">
      <c r="A49" s="21" t="s">
        <v>28</v>
      </c>
      <c r="B49" s="289"/>
      <c r="C49" s="250"/>
      <c r="D49" s="250"/>
      <c r="E49" s="163">
        <f ca="1">IF(E$48="expired","",IF(E$48="Not Available","",0.085*E$48))</f>
        <v>84.107500000000002</v>
      </c>
      <c r="F49" s="250"/>
      <c r="G49" s="163">
        <f ca="1">IF(G$48="expired","",IF(G$48="Not Available","",0.085*G$48))</f>
        <v>71.315000000000012</v>
      </c>
      <c r="H49" s="250"/>
      <c r="I49" s="163">
        <f ca="1">IF(I$48="expired","",IF(I$48="Not Available","",0.085*I$48))</f>
        <v>57.290000000000006</v>
      </c>
      <c r="J49" s="250"/>
      <c r="K49" s="163">
        <f ca="1">IF(K$48="expired","",IF(K$48="Not Available","",0.085*K$48))</f>
        <v>104.7625</v>
      </c>
      <c r="L49" s="250"/>
      <c r="M49" s="163">
        <f ca="1">IF(M$48="expired","",IF(M$48="Not Available","",0.085*M$48))</f>
        <v>90.185000000000002</v>
      </c>
      <c r="N49" s="250"/>
      <c r="O49" s="163">
        <f ca="1">IF(O$48="expired","",IF(O$48="Not Available","",0.085*O$48))</f>
        <v>75.394999999999996</v>
      </c>
      <c r="P49" s="290"/>
      <c r="S49" s="387" t="s">
        <v>189</v>
      </c>
      <c r="T49" s="387"/>
      <c r="U49" s="387"/>
    </row>
    <row r="50" spans="1:22" ht="15.75" customHeight="1" thickBot="1" x14ac:dyDescent="0.25">
      <c r="A50" s="209"/>
      <c r="B50" s="289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90"/>
    </row>
    <row r="51" spans="1:22" ht="15.75" customHeight="1" x14ac:dyDescent="0.25">
      <c r="A51" s="209"/>
      <c r="B51" s="289"/>
      <c r="C51" s="389" t="s">
        <v>190</v>
      </c>
      <c r="D51" s="390"/>
      <c r="E51" s="390"/>
      <c r="F51" s="390"/>
      <c r="G51" s="390"/>
      <c r="H51" s="390"/>
      <c r="I51" s="391"/>
      <c r="J51" s="250"/>
      <c r="K51" s="41" t="s">
        <v>116</v>
      </c>
      <c r="L51" s="39"/>
      <c r="M51" s="41" t="s">
        <v>116</v>
      </c>
      <c r="N51" s="39"/>
      <c r="O51" s="43" t="s">
        <v>116</v>
      </c>
      <c r="P51" s="290"/>
    </row>
    <row r="52" spans="1:22" ht="15.75" customHeight="1" thickBot="1" x14ac:dyDescent="0.3">
      <c r="A52" s="209"/>
      <c r="B52" s="289"/>
      <c r="C52" s="392" t="s">
        <v>191</v>
      </c>
      <c r="D52" s="393"/>
      <c r="E52" s="393"/>
      <c r="F52" s="393"/>
      <c r="G52" s="393"/>
      <c r="H52" s="393"/>
      <c r="I52" s="394"/>
      <c r="J52" s="250"/>
      <c r="K52" s="256" t="s">
        <v>133</v>
      </c>
      <c r="L52" s="251"/>
      <c r="M52" s="256" t="s">
        <v>134</v>
      </c>
      <c r="N52" s="251"/>
      <c r="O52" s="256" t="s">
        <v>135</v>
      </c>
      <c r="P52" s="290"/>
      <c r="S52" s="388"/>
      <c r="T52" s="388"/>
      <c r="U52" s="388"/>
    </row>
    <row r="53" spans="1:22" ht="15.75" customHeight="1" thickTop="1" thickBot="1" x14ac:dyDescent="0.3">
      <c r="A53" s="332" t="s">
        <v>146</v>
      </c>
      <c r="B53" s="289"/>
      <c r="C53" s="395" t="s">
        <v>192</v>
      </c>
      <c r="D53" s="396"/>
      <c r="E53" s="396"/>
      <c r="F53" s="396"/>
      <c r="G53" s="396"/>
      <c r="H53" s="396"/>
      <c r="I53" s="397"/>
      <c r="J53" s="250"/>
      <c r="K53" s="165">
        <f ca="1">IF(NOW()&lt;Main!$A$10,IF(Main!$G62="Ineligible","Not Available",Main!$G62),"Expired")</f>
        <v>1032</v>
      </c>
      <c r="L53" s="251"/>
      <c r="M53" s="165">
        <f ca="1">IF(NOW()&lt;Main!$A$10,IF(Main!$H62="Ineligible","Not Available",Main!$H62),"Expired")</f>
        <v>886</v>
      </c>
      <c r="N53" s="251"/>
      <c r="O53" s="165">
        <f ca="1">IF(NOW()&lt;Main!$A$10,IF(Main!$I62="Ineligible","Not Available",Main!$I62),"Expired")</f>
        <v>724</v>
      </c>
      <c r="P53" s="290"/>
      <c r="S53" s="388"/>
      <c r="T53" s="388"/>
      <c r="U53" s="388"/>
    </row>
    <row r="54" spans="1:22" ht="15.75" customHeight="1" x14ac:dyDescent="0.2">
      <c r="A54" s="21" t="s">
        <v>28</v>
      </c>
      <c r="B54" s="289"/>
      <c r="C54" s="250"/>
      <c r="D54" s="250"/>
      <c r="E54" s="250"/>
      <c r="F54" s="250"/>
      <c r="G54" s="250"/>
      <c r="H54" s="250"/>
      <c r="I54" s="250"/>
      <c r="J54" s="250"/>
      <c r="K54" s="163">
        <f ca="1">IF(K$53="expired","",IF(K$53="Not Available","",0.085*K$53))</f>
        <v>87.720000000000013</v>
      </c>
      <c r="L54" s="250"/>
      <c r="M54" s="163">
        <f ca="1">IF(M$53="expired","",IF(M$53="Not Available","",0.085*M$53))</f>
        <v>75.31</v>
      </c>
      <c r="N54" s="250"/>
      <c r="O54" s="163">
        <f ca="1">IF(O$53="expired","",IF(O$53="Not Available","",0.085*O$53))</f>
        <v>61.540000000000006</v>
      </c>
      <c r="P54" s="290"/>
    </row>
    <row r="55" spans="1:22" ht="6" customHeight="1" thickBot="1" x14ac:dyDescent="0.25">
      <c r="A55" s="209"/>
      <c r="B55" s="293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5"/>
    </row>
    <row r="56" spans="1:22" ht="15.75" customHeight="1" thickTop="1" x14ac:dyDescent="0.2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</row>
    <row r="57" spans="1:22" ht="15.75" customHeight="1" x14ac:dyDescent="0.2">
      <c r="A57" s="384" t="s">
        <v>194</v>
      </c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</row>
    <row r="58" spans="1:22" ht="15.75" customHeight="1" x14ac:dyDescent="0.2">
      <c r="A58" s="382" t="s">
        <v>53</v>
      </c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</row>
    <row r="59" spans="1:22" ht="17.25" customHeight="1" x14ac:dyDescent="0.2">
      <c r="A59" s="382" t="s">
        <v>119</v>
      </c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</row>
    <row r="60" spans="1:22" ht="15.75" customHeight="1" x14ac:dyDescent="0.2">
      <c r="A60" s="382" t="s">
        <v>114</v>
      </c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</row>
    <row r="63" spans="1:22" ht="15.75" customHeight="1" x14ac:dyDescent="0.2">
      <c r="A63" s="124">
        <v>43831</v>
      </c>
    </row>
    <row r="64" spans="1:22" x14ac:dyDescent="0.2">
      <c r="A64" s="162"/>
    </row>
  </sheetData>
  <sheetProtection password="C384" sheet="1" objects="1" scenarios="1" selectLockedCells="1"/>
  <mergeCells count="22">
    <mergeCell ref="A60:U60"/>
    <mergeCell ref="A57:V57"/>
    <mergeCell ref="A58:V58"/>
    <mergeCell ref="A59:V59"/>
    <mergeCell ref="A42:P42"/>
    <mergeCell ref="C44:O44"/>
    <mergeCell ref="S45:U45"/>
    <mergeCell ref="S47:U47"/>
    <mergeCell ref="S52:U53"/>
    <mergeCell ref="C51:I51"/>
    <mergeCell ref="C52:I52"/>
    <mergeCell ref="C53:I53"/>
    <mergeCell ref="S49:U49"/>
    <mergeCell ref="A1:V1"/>
    <mergeCell ref="C12:O12"/>
    <mergeCell ref="J4:P4"/>
    <mergeCell ref="A3:V3"/>
    <mergeCell ref="H2:L2"/>
    <mergeCell ref="B2:F2"/>
    <mergeCell ref="N2:S2"/>
    <mergeCell ref="H8:P8"/>
    <mergeCell ref="A9:V9"/>
  </mergeCells>
  <phoneticPr fontId="4" type="noConversion"/>
  <dataValidations count="8">
    <dataValidation type="list" operator="greaterThan" showInputMessage="1" showErrorMessage="1" sqref="E8">
      <formula1>"Yes,No"</formula1>
    </dataValidation>
    <dataValidation type="whole" operator="greaterThan" allowBlank="1" showInputMessage="1" showErrorMessage="1" sqref="E10:F11 F7">
      <formula1>99999</formula1>
    </dataValidation>
    <dataValidation type="list" showInputMessage="1" showErrorMessage="1" sqref="E6">
      <formula1>"Female,Male"</formula1>
    </dataValidation>
    <dataValidation type="list" showInputMessage="1" showErrorMessage="1" sqref="E5">
      <formula1>"0,1,2,3,4,5,6,7,8,9,10,11,12,13,14,15,16,17,18,19,20,21,22,23,24,25,26,27,28,29,30,31,32,33,34,35,36,37,38,39,40,41,42,43,44,45,46,47,48,49,50,51,52,53,54,55,56,57,58,59,60,61,62,63,64,65,66,67,68,69,70"</formula1>
    </dataValidation>
    <dataValidation type="whole" operator="greaterThan" allowBlank="1" showInputMessage="1" showErrorMessage="1" sqref="E7 V7">
      <formula1>49999</formula1>
    </dataValidation>
    <dataValidation type="whole" allowBlank="1" showInputMessage="1" showErrorMessage="1" sqref="U7">
      <formula1>10000</formula1>
      <formula2>90000</formula2>
    </dataValidation>
    <dataValidation showDropDown="1" showInputMessage="1" showErrorMessage="1" sqref="U5"/>
    <dataValidation showInputMessage="1" showErrorMessage="1" sqref="U6"/>
  </dataValidations>
  <hyperlinks>
    <hyperlink ref="S47:U47" location="'Juvenile WL'!A1" display="Juvenile Whole Life"/>
    <hyperlink ref="S49:U49" location="Flyer!A1" display="Create Term Flyer"/>
  </hyperlinks>
  <printOptions horizontalCentered="1" verticalCentered="1"/>
  <pageMargins left="0.25" right="0.25" top="0.25" bottom="0.25" header="0" footer="0"/>
  <pageSetup scale="6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43"/>
  </sheetPr>
  <dimension ref="A1:P77"/>
  <sheetViews>
    <sheetView workbookViewId="0">
      <pane ySplit="6" topLeftCell="A57" activePane="bottomLeft" state="frozen"/>
      <selection pane="bottomLeft" activeCell="D67" sqref="D67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62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0.81</v>
      </c>
      <c r="C7" s="196">
        <v>0.81</v>
      </c>
      <c r="D7" s="196">
        <v>0.81</v>
      </c>
      <c r="E7" s="196">
        <v>0.81</v>
      </c>
      <c r="F7" s="197">
        <v>0.81</v>
      </c>
      <c r="G7" s="196">
        <v>0.81</v>
      </c>
      <c r="H7" s="196">
        <v>0.81</v>
      </c>
      <c r="I7" s="196">
        <v>0.64</v>
      </c>
      <c r="J7" s="196">
        <v>0.64</v>
      </c>
      <c r="K7" s="196">
        <v>0.64</v>
      </c>
      <c r="L7" s="196">
        <v>0.64</v>
      </c>
      <c r="M7" s="197">
        <v>0.64</v>
      </c>
      <c r="N7" s="196">
        <v>0.64</v>
      </c>
      <c r="O7" s="196">
        <v>0.64</v>
      </c>
      <c r="P7" s="6" t="s">
        <v>33</v>
      </c>
    </row>
    <row r="8" spans="1:16" x14ac:dyDescent="0.2">
      <c r="A8" s="5">
        <v>1</v>
      </c>
      <c r="B8" s="196">
        <v>0.81</v>
      </c>
      <c r="C8" s="196">
        <v>0.81</v>
      </c>
      <c r="D8" s="196">
        <v>0.81</v>
      </c>
      <c r="E8" s="196">
        <v>0.81</v>
      </c>
      <c r="F8" s="197">
        <v>0.81</v>
      </c>
      <c r="G8" s="196">
        <v>0.81</v>
      </c>
      <c r="H8" s="196">
        <v>0.81</v>
      </c>
      <c r="I8" s="196">
        <v>0.64</v>
      </c>
      <c r="J8" s="196">
        <v>0.64</v>
      </c>
      <c r="K8" s="196">
        <v>0.64</v>
      </c>
      <c r="L8" s="196">
        <v>0.64</v>
      </c>
      <c r="M8" s="197">
        <v>0.64</v>
      </c>
      <c r="N8" s="196">
        <v>0.64</v>
      </c>
      <c r="O8" s="196">
        <v>0.64</v>
      </c>
      <c r="P8" s="6" t="s">
        <v>33</v>
      </c>
    </row>
    <row r="9" spans="1:16" x14ac:dyDescent="0.2">
      <c r="A9" s="5">
        <v>2</v>
      </c>
      <c r="B9" s="196">
        <v>0.81</v>
      </c>
      <c r="C9" s="196">
        <v>0.81</v>
      </c>
      <c r="D9" s="196">
        <v>0.81</v>
      </c>
      <c r="E9" s="196">
        <v>0.81</v>
      </c>
      <c r="F9" s="197">
        <v>0.81</v>
      </c>
      <c r="G9" s="196">
        <v>0.81</v>
      </c>
      <c r="H9" s="196">
        <v>0.81</v>
      </c>
      <c r="I9" s="196">
        <v>0.64</v>
      </c>
      <c r="J9" s="196">
        <v>0.64</v>
      </c>
      <c r="K9" s="196">
        <v>0.64</v>
      </c>
      <c r="L9" s="196">
        <v>0.64</v>
      </c>
      <c r="M9" s="197">
        <v>0.64</v>
      </c>
      <c r="N9" s="196">
        <v>0.64</v>
      </c>
      <c r="O9" s="196">
        <v>0.64</v>
      </c>
      <c r="P9" s="6" t="s">
        <v>33</v>
      </c>
    </row>
    <row r="10" spans="1:16" x14ac:dyDescent="0.2">
      <c r="A10" s="5">
        <v>3</v>
      </c>
      <c r="B10" s="196">
        <v>0.81</v>
      </c>
      <c r="C10" s="196">
        <v>0.81</v>
      </c>
      <c r="D10" s="196">
        <v>0.81</v>
      </c>
      <c r="E10" s="196">
        <v>0.81</v>
      </c>
      <c r="F10" s="197">
        <v>0.81</v>
      </c>
      <c r="G10" s="196">
        <v>0.81</v>
      </c>
      <c r="H10" s="196">
        <v>0.81</v>
      </c>
      <c r="I10" s="196">
        <v>0.64</v>
      </c>
      <c r="J10" s="196">
        <v>0.64</v>
      </c>
      <c r="K10" s="196">
        <v>0.64</v>
      </c>
      <c r="L10" s="196">
        <v>0.64</v>
      </c>
      <c r="M10" s="197">
        <v>0.64</v>
      </c>
      <c r="N10" s="196">
        <v>0.64</v>
      </c>
      <c r="O10" s="196">
        <v>0.64</v>
      </c>
      <c r="P10" s="6" t="s">
        <v>33</v>
      </c>
    </row>
    <row r="11" spans="1:16" x14ac:dyDescent="0.2">
      <c r="A11" s="5">
        <v>4</v>
      </c>
      <c r="B11" s="196">
        <v>0.81</v>
      </c>
      <c r="C11" s="196">
        <v>0.81</v>
      </c>
      <c r="D11" s="196">
        <v>0.81</v>
      </c>
      <c r="E11" s="196">
        <v>0.81</v>
      </c>
      <c r="F11" s="197">
        <v>0.81</v>
      </c>
      <c r="G11" s="196">
        <v>0.81</v>
      </c>
      <c r="H11" s="196">
        <v>0.81</v>
      </c>
      <c r="I11" s="196">
        <v>0.64</v>
      </c>
      <c r="J11" s="196">
        <v>0.64</v>
      </c>
      <c r="K11" s="196">
        <v>0.64</v>
      </c>
      <c r="L11" s="196">
        <v>0.64</v>
      </c>
      <c r="M11" s="197">
        <v>0.64</v>
      </c>
      <c r="N11" s="196">
        <v>0.64</v>
      </c>
      <c r="O11" s="196">
        <v>0.64</v>
      </c>
      <c r="P11" s="6" t="s">
        <v>33</v>
      </c>
    </row>
    <row r="12" spans="1:16" x14ac:dyDescent="0.2">
      <c r="A12" s="5">
        <v>5</v>
      </c>
      <c r="B12" s="196">
        <v>0.81</v>
      </c>
      <c r="C12" s="196">
        <v>0.81</v>
      </c>
      <c r="D12" s="196">
        <v>0.81</v>
      </c>
      <c r="E12" s="196">
        <v>0.81</v>
      </c>
      <c r="F12" s="197">
        <v>0.81</v>
      </c>
      <c r="G12" s="196">
        <v>0.81</v>
      </c>
      <c r="H12" s="196">
        <v>0.81</v>
      </c>
      <c r="I12" s="196">
        <v>0.64</v>
      </c>
      <c r="J12" s="196">
        <v>0.64</v>
      </c>
      <c r="K12" s="196">
        <v>0.64</v>
      </c>
      <c r="L12" s="196">
        <v>0.64</v>
      </c>
      <c r="M12" s="197">
        <v>0.64</v>
      </c>
      <c r="N12" s="196">
        <v>0.64</v>
      </c>
      <c r="O12" s="196">
        <v>0.64</v>
      </c>
      <c r="P12" s="6" t="s">
        <v>33</v>
      </c>
    </row>
    <row r="13" spans="1:16" x14ac:dyDescent="0.2">
      <c r="A13" s="5">
        <v>6</v>
      </c>
      <c r="B13" s="196">
        <v>0.81</v>
      </c>
      <c r="C13" s="196">
        <v>0.81</v>
      </c>
      <c r="D13" s="196">
        <v>0.81</v>
      </c>
      <c r="E13" s="196">
        <v>0.81</v>
      </c>
      <c r="F13" s="197">
        <v>0.81</v>
      </c>
      <c r="G13" s="196">
        <v>0.81</v>
      </c>
      <c r="H13" s="196">
        <v>0.81</v>
      </c>
      <c r="I13" s="196">
        <v>0.64</v>
      </c>
      <c r="J13" s="196">
        <v>0.64</v>
      </c>
      <c r="K13" s="196">
        <v>0.64</v>
      </c>
      <c r="L13" s="196">
        <v>0.64</v>
      </c>
      <c r="M13" s="197">
        <v>0.64</v>
      </c>
      <c r="N13" s="196">
        <v>0.64</v>
      </c>
      <c r="O13" s="196">
        <v>0.64</v>
      </c>
      <c r="P13" s="6" t="s">
        <v>33</v>
      </c>
    </row>
    <row r="14" spans="1:16" x14ac:dyDescent="0.2">
      <c r="A14" s="5">
        <v>7</v>
      </c>
      <c r="B14" s="196">
        <v>0.81</v>
      </c>
      <c r="C14" s="196">
        <v>0.81</v>
      </c>
      <c r="D14" s="196">
        <v>0.81</v>
      </c>
      <c r="E14" s="196">
        <v>0.81</v>
      </c>
      <c r="F14" s="197">
        <v>0.81</v>
      </c>
      <c r="G14" s="196">
        <v>0.81</v>
      </c>
      <c r="H14" s="196">
        <v>0.81</v>
      </c>
      <c r="I14" s="196">
        <v>0.64</v>
      </c>
      <c r="J14" s="196">
        <v>0.64</v>
      </c>
      <c r="K14" s="196">
        <v>0.64</v>
      </c>
      <c r="L14" s="196">
        <v>0.64</v>
      </c>
      <c r="M14" s="197">
        <v>0.64</v>
      </c>
      <c r="N14" s="196">
        <v>0.64</v>
      </c>
      <c r="O14" s="196">
        <v>0.64</v>
      </c>
      <c r="P14" s="6" t="s">
        <v>33</v>
      </c>
    </row>
    <row r="15" spans="1:16" x14ac:dyDescent="0.2">
      <c r="A15" s="5">
        <v>8</v>
      </c>
      <c r="B15" s="196">
        <v>0.81</v>
      </c>
      <c r="C15" s="196">
        <v>0.81</v>
      </c>
      <c r="D15" s="196">
        <v>0.81</v>
      </c>
      <c r="E15" s="196">
        <v>0.81</v>
      </c>
      <c r="F15" s="197">
        <v>0.81</v>
      </c>
      <c r="G15" s="196">
        <v>0.81</v>
      </c>
      <c r="H15" s="196">
        <v>0.81</v>
      </c>
      <c r="I15" s="196">
        <v>0.64</v>
      </c>
      <c r="J15" s="196">
        <v>0.64</v>
      </c>
      <c r="K15" s="196">
        <v>0.64</v>
      </c>
      <c r="L15" s="196">
        <v>0.64</v>
      </c>
      <c r="M15" s="197">
        <v>0.64</v>
      </c>
      <c r="N15" s="196">
        <v>0.64</v>
      </c>
      <c r="O15" s="196">
        <v>0.64</v>
      </c>
      <c r="P15" s="6" t="s">
        <v>33</v>
      </c>
    </row>
    <row r="16" spans="1:16" x14ac:dyDescent="0.2">
      <c r="A16" s="5">
        <v>9</v>
      </c>
      <c r="B16" s="196">
        <v>0.81</v>
      </c>
      <c r="C16" s="196">
        <v>0.81</v>
      </c>
      <c r="D16" s="196">
        <v>0.81</v>
      </c>
      <c r="E16" s="196">
        <v>0.81</v>
      </c>
      <c r="F16" s="197">
        <v>0.81</v>
      </c>
      <c r="G16" s="196">
        <v>0.81</v>
      </c>
      <c r="H16" s="196">
        <v>0.81</v>
      </c>
      <c r="I16" s="196">
        <v>0.64</v>
      </c>
      <c r="J16" s="196">
        <v>0.64</v>
      </c>
      <c r="K16" s="196">
        <v>0.64</v>
      </c>
      <c r="L16" s="196">
        <v>0.64</v>
      </c>
      <c r="M16" s="197">
        <v>0.64</v>
      </c>
      <c r="N16" s="196">
        <v>0.64</v>
      </c>
      <c r="O16" s="196">
        <v>0.64</v>
      </c>
      <c r="P16" s="6" t="s">
        <v>33</v>
      </c>
    </row>
    <row r="17" spans="1:16" x14ac:dyDescent="0.2">
      <c r="A17" s="5">
        <v>10</v>
      </c>
      <c r="B17" s="196">
        <v>0.81</v>
      </c>
      <c r="C17" s="196">
        <v>0.81</v>
      </c>
      <c r="D17" s="196">
        <v>0.81</v>
      </c>
      <c r="E17" s="196">
        <v>0.81</v>
      </c>
      <c r="F17" s="197">
        <v>0.81</v>
      </c>
      <c r="G17" s="196">
        <v>0.81</v>
      </c>
      <c r="H17" s="196">
        <v>0.81</v>
      </c>
      <c r="I17" s="196">
        <v>0.64</v>
      </c>
      <c r="J17" s="196">
        <v>0.64</v>
      </c>
      <c r="K17" s="196">
        <v>0.64</v>
      </c>
      <c r="L17" s="196">
        <v>0.64</v>
      </c>
      <c r="M17" s="197">
        <v>0.64</v>
      </c>
      <c r="N17" s="196">
        <v>0.64</v>
      </c>
      <c r="O17" s="196">
        <v>0.64</v>
      </c>
      <c r="P17" s="6" t="s">
        <v>33</v>
      </c>
    </row>
    <row r="18" spans="1:16" x14ac:dyDescent="0.2">
      <c r="A18" s="5">
        <v>11</v>
      </c>
      <c r="B18" s="196">
        <v>0.81</v>
      </c>
      <c r="C18" s="196">
        <v>0.81</v>
      </c>
      <c r="D18" s="196">
        <v>0.81</v>
      </c>
      <c r="E18" s="196">
        <v>0.81</v>
      </c>
      <c r="F18" s="197">
        <v>0.81</v>
      </c>
      <c r="G18" s="196">
        <v>0.81</v>
      </c>
      <c r="H18" s="196">
        <v>0.81</v>
      </c>
      <c r="I18" s="196">
        <v>0.64</v>
      </c>
      <c r="J18" s="196">
        <v>0.64</v>
      </c>
      <c r="K18" s="196">
        <v>0.64</v>
      </c>
      <c r="L18" s="196">
        <v>0.64</v>
      </c>
      <c r="M18" s="197">
        <v>0.64</v>
      </c>
      <c r="N18" s="196">
        <v>0.64</v>
      </c>
      <c r="O18" s="196">
        <v>0.64</v>
      </c>
      <c r="P18" s="6" t="s">
        <v>33</v>
      </c>
    </row>
    <row r="19" spans="1:16" x14ac:dyDescent="0.2">
      <c r="A19" s="5">
        <v>12</v>
      </c>
      <c r="B19" s="196">
        <v>0.81</v>
      </c>
      <c r="C19" s="196">
        <v>0.81</v>
      </c>
      <c r="D19" s="196">
        <v>0.81</v>
      </c>
      <c r="E19" s="196">
        <v>0.81</v>
      </c>
      <c r="F19" s="197">
        <v>0.81</v>
      </c>
      <c r="G19" s="196">
        <v>0.81</v>
      </c>
      <c r="H19" s="196">
        <v>0.81</v>
      </c>
      <c r="I19" s="196">
        <v>0.64</v>
      </c>
      <c r="J19" s="196">
        <v>0.64</v>
      </c>
      <c r="K19" s="196">
        <v>0.64</v>
      </c>
      <c r="L19" s="196">
        <v>0.64</v>
      </c>
      <c r="M19" s="197">
        <v>0.64</v>
      </c>
      <c r="N19" s="196">
        <v>0.64</v>
      </c>
      <c r="O19" s="196">
        <v>0.64</v>
      </c>
      <c r="P19" s="6" t="s">
        <v>33</v>
      </c>
    </row>
    <row r="20" spans="1:16" x14ac:dyDescent="0.2">
      <c r="A20" s="5">
        <v>13</v>
      </c>
      <c r="B20" s="196">
        <v>0.81</v>
      </c>
      <c r="C20" s="196">
        <v>0.81</v>
      </c>
      <c r="D20" s="196">
        <v>0.81</v>
      </c>
      <c r="E20" s="196">
        <v>0.81</v>
      </c>
      <c r="F20" s="197">
        <v>0.81</v>
      </c>
      <c r="G20" s="196">
        <v>0.81</v>
      </c>
      <c r="H20" s="196">
        <v>0.81</v>
      </c>
      <c r="I20" s="196">
        <v>0.64</v>
      </c>
      <c r="J20" s="196">
        <v>0.64</v>
      </c>
      <c r="K20" s="196">
        <v>0.64</v>
      </c>
      <c r="L20" s="196">
        <v>0.64</v>
      </c>
      <c r="M20" s="197">
        <v>0.64</v>
      </c>
      <c r="N20" s="196">
        <v>0.64</v>
      </c>
      <c r="O20" s="196">
        <v>0.64</v>
      </c>
      <c r="P20" s="6" t="s">
        <v>33</v>
      </c>
    </row>
    <row r="21" spans="1:16" x14ac:dyDescent="0.2">
      <c r="A21" s="5">
        <v>14</v>
      </c>
      <c r="B21" s="196">
        <v>0.81</v>
      </c>
      <c r="C21" s="196">
        <v>0.81</v>
      </c>
      <c r="D21" s="196">
        <v>0.81</v>
      </c>
      <c r="E21" s="196">
        <v>0.81</v>
      </c>
      <c r="F21" s="197">
        <v>0.81</v>
      </c>
      <c r="G21" s="196">
        <v>0.81</v>
      </c>
      <c r="H21" s="196">
        <v>0.81</v>
      </c>
      <c r="I21" s="196">
        <v>0.64</v>
      </c>
      <c r="J21" s="196">
        <v>0.64</v>
      </c>
      <c r="K21" s="196">
        <v>0.64</v>
      </c>
      <c r="L21" s="196">
        <v>0.64</v>
      </c>
      <c r="M21" s="197">
        <v>0.64</v>
      </c>
      <c r="N21" s="196">
        <v>0.64</v>
      </c>
      <c r="O21" s="196">
        <v>0.64</v>
      </c>
      <c r="P21" s="6" t="s">
        <v>33</v>
      </c>
    </row>
    <row r="22" spans="1:16" x14ac:dyDescent="0.2">
      <c r="A22" s="5">
        <v>15</v>
      </c>
      <c r="B22" s="196">
        <v>0.81</v>
      </c>
      <c r="C22" s="196">
        <v>0.81</v>
      </c>
      <c r="D22" s="196">
        <v>0.81</v>
      </c>
      <c r="E22" s="196">
        <v>0.81</v>
      </c>
      <c r="F22" s="197">
        <v>0.81</v>
      </c>
      <c r="G22" s="196">
        <v>0.81</v>
      </c>
      <c r="H22" s="196">
        <v>0.81</v>
      </c>
      <c r="I22" s="196">
        <v>0.64</v>
      </c>
      <c r="J22" s="196">
        <v>0.64</v>
      </c>
      <c r="K22" s="196">
        <v>0.64</v>
      </c>
      <c r="L22" s="196">
        <v>0.64</v>
      </c>
      <c r="M22" s="197">
        <v>0.64</v>
      </c>
      <c r="N22" s="196">
        <v>0.64</v>
      </c>
      <c r="O22" s="196">
        <v>0.64</v>
      </c>
      <c r="P22" s="196">
        <v>0.12</v>
      </c>
    </row>
    <row r="23" spans="1:16" x14ac:dyDescent="0.2">
      <c r="A23" s="5">
        <v>16</v>
      </c>
      <c r="B23" s="196">
        <v>0.81</v>
      </c>
      <c r="C23" s="196">
        <v>0.81</v>
      </c>
      <c r="D23" s="196">
        <v>0.81</v>
      </c>
      <c r="E23" s="196">
        <v>0.81</v>
      </c>
      <c r="F23" s="197">
        <v>0.81</v>
      </c>
      <c r="G23" s="196">
        <v>0.81</v>
      </c>
      <c r="H23" s="196">
        <v>0.81</v>
      </c>
      <c r="I23" s="196">
        <v>0.64</v>
      </c>
      <c r="J23" s="196">
        <v>0.64</v>
      </c>
      <c r="K23" s="196">
        <v>0.64</v>
      </c>
      <c r="L23" s="196">
        <v>0.64</v>
      </c>
      <c r="M23" s="197">
        <v>0.64</v>
      </c>
      <c r="N23" s="196">
        <v>0.64</v>
      </c>
      <c r="O23" s="196">
        <v>0.64</v>
      </c>
      <c r="P23" s="196">
        <v>0.12</v>
      </c>
    </row>
    <row r="24" spans="1:16" x14ac:dyDescent="0.2">
      <c r="A24" s="5">
        <v>17</v>
      </c>
      <c r="B24" s="196">
        <v>0.81</v>
      </c>
      <c r="C24" s="196">
        <v>0.81</v>
      </c>
      <c r="D24" s="196">
        <v>0.81</v>
      </c>
      <c r="E24" s="196">
        <v>0.81</v>
      </c>
      <c r="F24" s="197">
        <v>0.81</v>
      </c>
      <c r="G24" s="196">
        <v>0.81</v>
      </c>
      <c r="H24" s="196">
        <v>0.81</v>
      </c>
      <c r="I24" s="196">
        <v>0.64</v>
      </c>
      <c r="J24" s="196">
        <v>0.64</v>
      </c>
      <c r="K24" s="196">
        <v>0.64</v>
      </c>
      <c r="L24" s="196">
        <v>0.64</v>
      </c>
      <c r="M24" s="197">
        <v>0.64</v>
      </c>
      <c r="N24" s="196">
        <v>0.64</v>
      </c>
      <c r="O24" s="196">
        <v>0.64</v>
      </c>
      <c r="P24" s="196">
        <v>0.12</v>
      </c>
    </row>
    <row r="25" spans="1:16" x14ac:dyDescent="0.2">
      <c r="A25" s="5">
        <v>18</v>
      </c>
      <c r="B25" s="196">
        <v>0.42</v>
      </c>
      <c r="C25" s="196">
        <v>0.45</v>
      </c>
      <c r="D25" s="196">
        <v>0.57999999999999996</v>
      </c>
      <c r="E25" s="196">
        <v>0.81</v>
      </c>
      <c r="F25" s="197">
        <v>1.22</v>
      </c>
      <c r="G25" s="196">
        <v>1.39</v>
      </c>
      <c r="H25" s="196">
        <v>2.04</v>
      </c>
      <c r="I25" s="196">
        <v>0.36</v>
      </c>
      <c r="J25" s="196">
        <v>0.39</v>
      </c>
      <c r="K25" s="196">
        <v>0.48</v>
      </c>
      <c r="L25" s="196">
        <v>0.64</v>
      </c>
      <c r="M25" s="197">
        <v>0.96</v>
      </c>
      <c r="N25" s="196">
        <v>1.1100000000000001</v>
      </c>
      <c r="O25" s="196">
        <v>1.46</v>
      </c>
      <c r="P25" s="196">
        <v>0.12</v>
      </c>
    </row>
    <row r="26" spans="1:16" x14ac:dyDescent="0.2">
      <c r="A26" s="5">
        <v>19</v>
      </c>
      <c r="B26" s="196">
        <v>0.42</v>
      </c>
      <c r="C26" s="196">
        <v>0.45</v>
      </c>
      <c r="D26" s="196">
        <v>0.57999999999999996</v>
      </c>
      <c r="E26" s="196">
        <v>0.81</v>
      </c>
      <c r="F26" s="197">
        <v>1.22</v>
      </c>
      <c r="G26" s="196">
        <v>1.39</v>
      </c>
      <c r="H26" s="196">
        <v>2.04</v>
      </c>
      <c r="I26" s="196">
        <v>0.36</v>
      </c>
      <c r="J26" s="196">
        <v>0.39</v>
      </c>
      <c r="K26" s="196">
        <v>0.48</v>
      </c>
      <c r="L26" s="196">
        <v>0.64</v>
      </c>
      <c r="M26" s="197">
        <v>0.96</v>
      </c>
      <c r="N26" s="196">
        <v>1.1100000000000001</v>
      </c>
      <c r="O26" s="196">
        <v>1.46</v>
      </c>
      <c r="P26" s="196">
        <v>0.12</v>
      </c>
    </row>
    <row r="27" spans="1:16" x14ac:dyDescent="0.2">
      <c r="A27" s="5">
        <v>20</v>
      </c>
      <c r="B27" s="196">
        <v>0.42</v>
      </c>
      <c r="C27" s="196">
        <v>0.45</v>
      </c>
      <c r="D27" s="196">
        <v>0.57999999999999996</v>
      </c>
      <c r="E27" s="196">
        <v>0.81</v>
      </c>
      <c r="F27" s="197">
        <v>1.22</v>
      </c>
      <c r="G27" s="196">
        <v>1.39</v>
      </c>
      <c r="H27" s="196">
        <v>2.04</v>
      </c>
      <c r="I27" s="196">
        <v>0.36</v>
      </c>
      <c r="J27" s="196">
        <v>0.39</v>
      </c>
      <c r="K27" s="196">
        <v>0.48</v>
      </c>
      <c r="L27" s="196">
        <v>0.64</v>
      </c>
      <c r="M27" s="197">
        <v>0.96</v>
      </c>
      <c r="N27" s="196">
        <v>1.1100000000000001</v>
      </c>
      <c r="O27" s="196">
        <v>1.46</v>
      </c>
      <c r="P27" s="196">
        <v>0.12</v>
      </c>
    </row>
    <row r="28" spans="1:16" x14ac:dyDescent="0.2">
      <c r="A28" s="5">
        <v>21</v>
      </c>
      <c r="B28" s="196">
        <v>0.42</v>
      </c>
      <c r="C28" s="196">
        <v>0.45</v>
      </c>
      <c r="D28" s="196">
        <v>0.57999999999999996</v>
      </c>
      <c r="E28" s="196">
        <v>0.81</v>
      </c>
      <c r="F28" s="197">
        <v>1.22</v>
      </c>
      <c r="G28" s="196">
        <v>1.39</v>
      </c>
      <c r="H28" s="196">
        <v>2.04</v>
      </c>
      <c r="I28" s="196">
        <v>0.36</v>
      </c>
      <c r="J28" s="196">
        <v>0.39</v>
      </c>
      <c r="K28" s="196">
        <v>0.48</v>
      </c>
      <c r="L28" s="196">
        <v>0.64</v>
      </c>
      <c r="M28" s="197">
        <v>0.96</v>
      </c>
      <c r="N28" s="196">
        <v>1.1100000000000001</v>
      </c>
      <c r="O28" s="196">
        <v>1.46</v>
      </c>
      <c r="P28" s="196">
        <v>0.12</v>
      </c>
    </row>
    <row r="29" spans="1:16" x14ac:dyDescent="0.2">
      <c r="A29" s="5">
        <v>22</v>
      </c>
      <c r="B29" s="196">
        <v>0.42</v>
      </c>
      <c r="C29" s="196">
        <v>0.45</v>
      </c>
      <c r="D29" s="196">
        <v>0.57999999999999996</v>
      </c>
      <c r="E29" s="196">
        <v>0.81</v>
      </c>
      <c r="F29" s="197">
        <v>1.22</v>
      </c>
      <c r="G29" s="196">
        <v>1.39</v>
      </c>
      <c r="H29" s="196">
        <v>2.04</v>
      </c>
      <c r="I29" s="196">
        <v>0.36</v>
      </c>
      <c r="J29" s="196">
        <v>0.39</v>
      </c>
      <c r="K29" s="196">
        <v>0.48</v>
      </c>
      <c r="L29" s="196">
        <v>0.64</v>
      </c>
      <c r="M29" s="197">
        <v>0.96</v>
      </c>
      <c r="N29" s="196">
        <v>1.1100000000000001</v>
      </c>
      <c r="O29" s="196">
        <v>1.46</v>
      </c>
      <c r="P29" s="196">
        <v>0.12</v>
      </c>
    </row>
    <row r="30" spans="1:16" x14ac:dyDescent="0.2">
      <c r="A30" s="5">
        <v>23</v>
      </c>
      <c r="B30" s="196">
        <v>0.42</v>
      </c>
      <c r="C30" s="196">
        <v>0.45</v>
      </c>
      <c r="D30" s="196">
        <v>0.57999999999999996</v>
      </c>
      <c r="E30" s="196">
        <v>0.81</v>
      </c>
      <c r="F30" s="197">
        <v>1.22</v>
      </c>
      <c r="G30" s="196">
        <v>1.39</v>
      </c>
      <c r="H30" s="196">
        <v>2.04</v>
      </c>
      <c r="I30" s="196">
        <v>0.36</v>
      </c>
      <c r="J30" s="196">
        <v>0.4</v>
      </c>
      <c r="K30" s="196">
        <v>0.48</v>
      </c>
      <c r="L30" s="196">
        <v>0.64</v>
      </c>
      <c r="M30" s="197">
        <v>0.96</v>
      </c>
      <c r="N30" s="196">
        <v>1.1100000000000001</v>
      </c>
      <c r="O30" s="196">
        <v>1.46</v>
      </c>
      <c r="P30" s="196">
        <v>0.12</v>
      </c>
    </row>
    <row r="31" spans="1:16" x14ac:dyDescent="0.2">
      <c r="A31" s="5">
        <v>24</v>
      </c>
      <c r="B31" s="196">
        <v>0.42</v>
      </c>
      <c r="C31" s="196">
        <v>0.45</v>
      </c>
      <c r="D31" s="196">
        <v>0.57999999999999996</v>
      </c>
      <c r="E31" s="196">
        <v>0.81</v>
      </c>
      <c r="F31" s="197">
        <v>1.22</v>
      </c>
      <c r="G31" s="196">
        <v>1.39</v>
      </c>
      <c r="H31" s="196">
        <v>2.04</v>
      </c>
      <c r="I31" s="196">
        <v>0.36</v>
      </c>
      <c r="J31" s="196">
        <v>0.4</v>
      </c>
      <c r="K31" s="196">
        <v>0.48</v>
      </c>
      <c r="L31" s="196">
        <v>0.64</v>
      </c>
      <c r="M31" s="197">
        <v>0.96</v>
      </c>
      <c r="N31" s="196">
        <v>1.1100000000000001</v>
      </c>
      <c r="O31" s="196">
        <v>1.46</v>
      </c>
      <c r="P31" s="196">
        <v>0.12</v>
      </c>
    </row>
    <row r="32" spans="1:16" x14ac:dyDescent="0.2">
      <c r="A32" s="5">
        <v>25</v>
      </c>
      <c r="B32" s="196">
        <v>0.42</v>
      </c>
      <c r="C32" s="196">
        <v>0.45</v>
      </c>
      <c r="D32" s="196">
        <v>0.57999999999999996</v>
      </c>
      <c r="E32" s="196">
        <v>0.81</v>
      </c>
      <c r="F32" s="197">
        <v>1.22</v>
      </c>
      <c r="G32" s="196">
        <v>1.39</v>
      </c>
      <c r="H32" s="196">
        <v>2.04</v>
      </c>
      <c r="I32" s="196">
        <v>0.36</v>
      </c>
      <c r="J32" s="196">
        <v>0.4</v>
      </c>
      <c r="K32" s="196">
        <v>0.48</v>
      </c>
      <c r="L32" s="196">
        <v>0.64</v>
      </c>
      <c r="M32" s="197">
        <v>0.96</v>
      </c>
      <c r="N32" s="196">
        <v>1.1100000000000001</v>
      </c>
      <c r="O32" s="196">
        <v>1.46</v>
      </c>
      <c r="P32" s="196">
        <v>0.12</v>
      </c>
    </row>
    <row r="33" spans="1:16" x14ac:dyDescent="0.2">
      <c r="A33" s="5">
        <v>26</v>
      </c>
      <c r="B33" s="196">
        <v>0.42</v>
      </c>
      <c r="C33" s="196">
        <v>0.46</v>
      </c>
      <c r="D33" s="196">
        <v>0.57999999999999996</v>
      </c>
      <c r="E33" s="196">
        <v>0.81</v>
      </c>
      <c r="F33" s="197">
        <v>1.22</v>
      </c>
      <c r="G33" s="196">
        <v>1.41</v>
      </c>
      <c r="H33" s="196">
        <v>2.0499999999999998</v>
      </c>
      <c r="I33" s="196">
        <v>0.37</v>
      </c>
      <c r="J33" s="196">
        <v>0.41</v>
      </c>
      <c r="K33" s="196">
        <v>0.48</v>
      </c>
      <c r="L33" s="196">
        <v>0.65</v>
      </c>
      <c r="M33" s="197">
        <v>0.98</v>
      </c>
      <c r="N33" s="196">
        <v>1.1399999999999999</v>
      </c>
      <c r="O33" s="196">
        <v>1.5</v>
      </c>
      <c r="P33" s="196">
        <v>0.13</v>
      </c>
    </row>
    <row r="34" spans="1:16" x14ac:dyDescent="0.2">
      <c r="A34" s="5">
        <v>27</v>
      </c>
      <c r="B34" s="196">
        <v>0.42</v>
      </c>
      <c r="C34" s="196">
        <v>0.47</v>
      </c>
      <c r="D34" s="196">
        <v>0.57999999999999996</v>
      </c>
      <c r="E34" s="196">
        <v>0.81</v>
      </c>
      <c r="F34" s="197">
        <v>1.22</v>
      </c>
      <c r="G34" s="196">
        <v>1.44</v>
      </c>
      <c r="H34" s="196">
        <v>2.06</v>
      </c>
      <c r="I34" s="196">
        <v>0.38</v>
      </c>
      <c r="J34" s="196">
        <v>0.43</v>
      </c>
      <c r="K34" s="196">
        <v>0.49</v>
      </c>
      <c r="L34" s="196">
        <v>0.66</v>
      </c>
      <c r="M34" s="197">
        <v>0.99</v>
      </c>
      <c r="N34" s="196">
        <v>1.17</v>
      </c>
      <c r="O34" s="196">
        <v>1.54</v>
      </c>
      <c r="P34" s="196">
        <v>0.13</v>
      </c>
    </row>
    <row r="35" spans="1:16" x14ac:dyDescent="0.2">
      <c r="A35" s="5">
        <v>28</v>
      </c>
      <c r="B35" s="196">
        <v>0.42</v>
      </c>
      <c r="C35" s="196">
        <v>0.48</v>
      </c>
      <c r="D35" s="196">
        <v>0.57999999999999996</v>
      </c>
      <c r="E35" s="196">
        <v>0.81</v>
      </c>
      <c r="F35" s="197">
        <v>1.22</v>
      </c>
      <c r="G35" s="196">
        <v>1.46</v>
      </c>
      <c r="H35" s="196">
        <v>2.0699999999999998</v>
      </c>
      <c r="I35" s="196">
        <v>0.38</v>
      </c>
      <c r="J35" s="196">
        <v>0.45</v>
      </c>
      <c r="K35" s="196">
        <v>0.5</v>
      </c>
      <c r="L35" s="196">
        <v>0.67</v>
      </c>
      <c r="M35" s="197">
        <v>1.01</v>
      </c>
      <c r="N35" s="196">
        <v>1.2</v>
      </c>
      <c r="O35" s="196">
        <v>1.58</v>
      </c>
      <c r="P35" s="196">
        <v>0.14000000000000001</v>
      </c>
    </row>
    <row r="36" spans="1:16" x14ac:dyDescent="0.2">
      <c r="A36" s="5">
        <v>29</v>
      </c>
      <c r="B36" s="196">
        <v>0.42</v>
      </c>
      <c r="C36" s="196">
        <v>0.49</v>
      </c>
      <c r="D36" s="196">
        <v>0.57999999999999996</v>
      </c>
      <c r="E36" s="196">
        <v>0.81</v>
      </c>
      <c r="F36" s="197">
        <v>1.22</v>
      </c>
      <c r="G36" s="196">
        <v>1.48</v>
      </c>
      <c r="H36" s="196">
        <v>2.08</v>
      </c>
      <c r="I36" s="196">
        <v>0.38</v>
      </c>
      <c r="J36" s="196">
        <v>0.46</v>
      </c>
      <c r="K36" s="196">
        <v>0.51</v>
      </c>
      <c r="L36" s="196">
        <v>0.69</v>
      </c>
      <c r="M36" s="197">
        <v>1.04</v>
      </c>
      <c r="N36" s="196">
        <v>1.23</v>
      </c>
      <c r="O36" s="196">
        <v>1.62</v>
      </c>
      <c r="P36" s="196">
        <v>0.15</v>
      </c>
    </row>
    <row r="37" spans="1:16" x14ac:dyDescent="0.2">
      <c r="A37" s="5">
        <v>30</v>
      </c>
      <c r="B37" s="196">
        <v>0.42</v>
      </c>
      <c r="C37" s="196">
        <v>0.5</v>
      </c>
      <c r="D37" s="196">
        <v>0.57999999999999996</v>
      </c>
      <c r="E37" s="196">
        <v>0.81</v>
      </c>
      <c r="F37" s="197">
        <v>1.22</v>
      </c>
      <c r="G37" s="196">
        <v>1.5</v>
      </c>
      <c r="H37" s="196">
        <v>2.1</v>
      </c>
      <c r="I37" s="196">
        <v>0.38</v>
      </c>
      <c r="J37" s="196">
        <v>0.47</v>
      </c>
      <c r="K37" s="196">
        <v>0.52</v>
      </c>
      <c r="L37" s="196">
        <v>0.71</v>
      </c>
      <c r="M37" s="197">
        <v>1.07</v>
      </c>
      <c r="N37" s="196">
        <v>1.26</v>
      </c>
      <c r="O37" s="196">
        <v>1.66</v>
      </c>
      <c r="P37" s="196">
        <v>0.16</v>
      </c>
    </row>
    <row r="38" spans="1:16" x14ac:dyDescent="0.2">
      <c r="A38" s="5">
        <v>31</v>
      </c>
      <c r="B38" s="196">
        <v>0.45</v>
      </c>
      <c r="C38" s="196">
        <v>0.55000000000000004</v>
      </c>
      <c r="D38" s="196">
        <v>0.64</v>
      </c>
      <c r="E38" s="196">
        <v>0.82</v>
      </c>
      <c r="F38" s="197">
        <v>1.23</v>
      </c>
      <c r="G38" s="196">
        <v>1.74</v>
      </c>
      <c r="H38" s="196">
        <v>2.15</v>
      </c>
      <c r="I38" s="196">
        <v>0.38</v>
      </c>
      <c r="J38" s="196">
        <v>0.47</v>
      </c>
      <c r="K38" s="196">
        <v>0.53</v>
      </c>
      <c r="L38" s="196">
        <v>0.73</v>
      </c>
      <c r="M38" s="197">
        <v>1.1000000000000001</v>
      </c>
      <c r="N38" s="196">
        <v>1.29</v>
      </c>
      <c r="O38" s="196">
        <v>1.7</v>
      </c>
      <c r="P38" s="196">
        <v>0.18</v>
      </c>
    </row>
    <row r="39" spans="1:16" x14ac:dyDescent="0.2">
      <c r="A39" s="5">
        <v>32</v>
      </c>
      <c r="B39" s="196">
        <v>0.45</v>
      </c>
      <c r="C39" s="196">
        <v>0.56000000000000005</v>
      </c>
      <c r="D39" s="196">
        <v>0.66</v>
      </c>
      <c r="E39" s="196">
        <v>0.83</v>
      </c>
      <c r="F39" s="197">
        <v>1.25</v>
      </c>
      <c r="G39" s="196">
        <v>1.85</v>
      </c>
      <c r="H39" s="196">
        <v>2.2000000000000002</v>
      </c>
      <c r="I39" s="196">
        <v>0.38</v>
      </c>
      <c r="J39" s="196">
        <v>0.47</v>
      </c>
      <c r="K39" s="196">
        <v>0.53</v>
      </c>
      <c r="L39" s="196">
        <v>0.75</v>
      </c>
      <c r="M39" s="197">
        <v>1.1299999999999999</v>
      </c>
      <c r="N39" s="196">
        <v>1.32</v>
      </c>
      <c r="O39" s="196">
        <v>1.74</v>
      </c>
      <c r="P39" s="196">
        <v>0.2</v>
      </c>
    </row>
    <row r="40" spans="1:16" x14ac:dyDescent="0.2">
      <c r="A40" s="5">
        <v>33</v>
      </c>
      <c r="B40" s="196">
        <v>0.46</v>
      </c>
      <c r="C40" s="196">
        <v>0.59</v>
      </c>
      <c r="D40" s="196">
        <v>0.68</v>
      </c>
      <c r="E40" s="196">
        <v>0.84</v>
      </c>
      <c r="F40" s="197">
        <v>1.26</v>
      </c>
      <c r="G40" s="196">
        <v>1.94</v>
      </c>
      <c r="H40" s="196">
        <v>2.2599999999999998</v>
      </c>
      <c r="I40" s="196">
        <v>0.38</v>
      </c>
      <c r="J40" s="196">
        <v>0.48</v>
      </c>
      <c r="K40" s="196">
        <v>0.53</v>
      </c>
      <c r="L40" s="196">
        <v>0.77</v>
      </c>
      <c r="M40" s="197">
        <v>1.1599999999999999</v>
      </c>
      <c r="N40" s="196">
        <v>1.35</v>
      </c>
      <c r="O40" s="196">
        <v>1.78</v>
      </c>
      <c r="P40" s="196">
        <v>0.22</v>
      </c>
    </row>
    <row r="41" spans="1:16" x14ac:dyDescent="0.2">
      <c r="A41" s="5">
        <v>34</v>
      </c>
      <c r="B41" s="196">
        <v>0.46</v>
      </c>
      <c r="C41" s="196">
        <v>0.62</v>
      </c>
      <c r="D41" s="196">
        <v>0.7</v>
      </c>
      <c r="E41" s="196">
        <v>0.86</v>
      </c>
      <c r="F41" s="197">
        <v>1.29</v>
      </c>
      <c r="G41" s="196">
        <v>2.04</v>
      </c>
      <c r="H41" s="196">
        <v>2.3199999999999998</v>
      </c>
      <c r="I41" s="196">
        <v>0.39</v>
      </c>
      <c r="J41" s="196">
        <v>0.5</v>
      </c>
      <c r="K41" s="196">
        <v>0.54</v>
      </c>
      <c r="L41" s="196">
        <v>0.79</v>
      </c>
      <c r="M41" s="197">
        <v>1.19</v>
      </c>
      <c r="N41" s="196">
        <v>1.38</v>
      </c>
      <c r="O41" s="196">
        <v>1.82</v>
      </c>
      <c r="P41" s="196">
        <v>0.24</v>
      </c>
    </row>
    <row r="42" spans="1:16" x14ac:dyDescent="0.2">
      <c r="A42" s="5">
        <v>35</v>
      </c>
      <c r="B42" s="196">
        <v>0.47</v>
      </c>
      <c r="C42" s="196">
        <v>0.64</v>
      </c>
      <c r="D42" s="196">
        <v>0.72</v>
      </c>
      <c r="E42" s="196">
        <v>0.88</v>
      </c>
      <c r="F42" s="197">
        <v>1.32</v>
      </c>
      <c r="G42" s="196">
        <v>2.15</v>
      </c>
      <c r="H42" s="196">
        <v>2.39</v>
      </c>
      <c r="I42" s="196">
        <v>0.4</v>
      </c>
      <c r="J42" s="196">
        <v>0.52</v>
      </c>
      <c r="K42" s="196">
        <v>0.55000000000000004</v>
      </c>
      <c r="L42" s="196">
        <v>0.81</v>
      </c>
      <c r="M42" s="197">
        <v>1.22</v>
      </c>
      <c r="N42" s="196">
        <v>1.42</v>
      </c>
      <c r="O42" s="196">
        <v>1.88</v>
      </c>
      <c r="P42" s="196">
        <v>0.26</v>
      </c>
    </row>
    <row r="43" spans="1:16" x14ac:dyDescent="0.2">
      <c r="A43" s="5">
        <v>36</v>
      </c>
      <c r="B43" s="196">
        <v>0.53</v>
      </c>
      <c r="C43" s="196">
        <v>0.68</v>
      </c>
      <c r="D43" s="196">
        <v>0.77</v>
      </c>
      <c r="E43" s="196">
        <v>0.95</v>
      </c>
      <c r="F43" s="197">
        <v>1.43</v>
      </c>
      <c r="G43" s="196">
        <v>2.39</v>
      </c>
      <c r="H43" s="196">
        <v>2.61</v>
      </c>
      <c r="I43" s="196">
        <v>0.44</v>
      </c>
      <c r="J43" s="196">
        <v>0.55000000000000004</v>
      </c>
      <c r="K43" s="196">
        <v>0.6</v>
      </c>
      <c r="L43" s="196">
        <v>0.87</v>
      </c>
      <c r="M43" s="197">
        <v>1.31</v>
      </c>
      <c r="N43" s="196">
        <v>1.55</v>
      </c>
      <c r="O43" s="196">
        <v>2.0299999999999998</v>
      </c>
      <c r="P43" s="196">
        <v>0.28000000000000003</v>
      </c>
    </row>
    <row r="44" spans="1:16" x14ac:dyDescent="0.2">
      <c r="A44" s="5">
        <v>37</v>
      </c>
      <c r="B44" s="196">
        <v>0.57999999999999996</v>
      </c>
      <c r="C44" s="196">
        <v>0.73</v>
      </c>
      <c r="D44" s="196">
        <v>0.82</v>
      </c>
      <c r="E44" s="196">
        <v>1.02</v>
      </c>
      <c r="F44" s="197">
        <v>1.53</v>
      </c>
      <c r="G44" s="196">
        <v>2.6</v>
      </c>
      <c r="H44" s="196">
        <v>2.85</v>
      </c>
      <c r="I44" s="196">
        <v>0.48</v>
      </c>
      <c r="J44" s="196">
        <v>0.57999999999999996</v>
      </c>
      <c r="K44" s="196">
        <v>0.65</v>
      </c>
      <c r="L44" s="196">
        <v>0.93</v>
      </c>
      <c r="M44" s="197">
        <v>1.4</v>
      </c>
      <c r="N44" s="196">
        <v>1.68</v>
      </c>
      <c r="O44" s="196">
        <v>2.19</v>
      </c>
      <c r="P44" s="196">
        <v>0.3</v>
      </c>
    </row>
    <row r="45" spans="1:16" x14ac:dyDescent="0.2">
      <c r="A45" s="5">
        <v>38</v>
      </c>
      <c r="B45" s="196">
        <v>0.64</v>
      </c>
      <c r="C45" s="196">
        <v>0.78</v>
      </c>
      <c r="D45" s="196">
        <v>0.89</v>
      </c>
      <c r="E45" s="196">
        <v>1.1200000000000001</v>
      </c>
      <c r="F45" s="197">
        <v>1.68</v>
      </c>
      <c r="G45" s="196">
        <v>2.82</v>
      </c>
      <c r="H45" s="196">
        <v>3.09</v>
      </c>
      <c r="I45" s="196">
        <v>0.52</v>
      </c>
      <c r="J45" s="196">
        <v>0.61</v>
      </c>
      <c r="K45" s="196">
        <v>0.7</v>
      </c>
      <c r="L45" s="196">
        <v>0.99</v>
      </c>
      <c r="M45" s="197">
        <v>1.49</v>
      </c>
      <c r="N45" s="196">
        <v>1.81</v>
      </c>
      <c r="O45" s="196">
        <v>2.37</v>
      </c>
      <c r="P45" s="196">
        <v>0.33</v>
      </c>
    </row>
    <row r="46" spans="1:16" x14ac:dyDescent="0.2">
      <c r="A46" s="5">
        <v>39</v>
      </c>
      <c r="B46" s="196">
        <v>0.71</v>
      </c>
      <c r="C46" s="196">
        <v>0.84</v>
      </c>
      <c r="D46" s="196">
        <v>0.98</v>
      </c>
      <c r="E46" s="196">
        <v>1.22</v>
      </c>
      <c r="F46" s="197">
        <v>1.83</v>
      </c>
      <c r="G46" s="196">
        <v>3.02</v>
      </c>
      <c r="H46" s="196">
        <v>3.34</v>
      </c>
      <c r="I46" s="196">
        <v>0.56000000000000005</v>
      </c>
      <c r="J46" s="196">
        <v>0.64</v>
      </c>
      <c r="K46" s="196">
        <v>0.75</v>
      </c>
      <c r="L46" s="196">
        <v>1.06</v>
      </c>
      <c r="M46" s="197">
        <v>1.59</v>
      </c>
      <c r="N46" s="196">
        <v>1.95</v>
      </c>
      <c r="O46" s="196">
        <v>2.58</v>
      </c>
      <c r="P46" s="196">
        <v>0.36</v>
      </c>
    </row>
    <row r="47" spans="1:16" x14ac:dyDescent="0.2">
      <c r="A47" s="5">
        <v>40</v>
      </c>
      <c r="B47" s="196">
        <v>0.77</v>
      </c>
      <c r="C47" s="196">
        <v>0.91</v>
      </c>
      <c r="D47" s="196">
        <v>1.07</v>
      </c>
      <c r="E47" s="196">
        <v>1.32</v>
      </c>
      <c r="F47" s="197">
        <v>1.98</v>
      </c>
      <c r="G47" s="196">
        <v>3.27</v>
      </c>
      <c r="H47" s="196">
        <v>3.62</v>
      </c>
      <c r="I47" s="196">
        <v>0.6</v>
      </c>
      <c r="J47" s="196">
        <v>0.67</v>
      </c>
      <c r="K47" s="196">
        <v>0.8</v>
      </c>
      <c r="L47" s="196">
        <v>1.1299999999999999</v>
      </c>
      <c r="M47" s="197">
        <v>1.7</v>
      </c>
      <c r="N47" s="196">
        <v>2.09</v>
      </c>
      <c r="O47" s="196">
        <v>2.8</v>
      </c>
      <c r="P47" s="196">
        <v>0.4</v>
      </c>
    </row>
    <row r="48" spans="1:16" x14ac:dyDescent="0.2">
      <c r="A48" s="5">
        <v>41</v>
      </c>
      <c r="B48" s="196">
        <v>0.86</v>
      </c>
      <c r="C48" s="196">
        <v>1.03</v>
      </c>
      <c r="D48" s="196">
        <v>1.1100000000000001</v>
      </c>
      <c r="E48" s="196">
        <v>1.46</v>
      </c>
      <c r="F48" s="197">
        <v>2.19</v>
      </c>
      <c r="G48" s="196">
        <v>3.33</v>
      </c>
      <c r="H48" s="196">
        <v>3.94</v>
      </c>
      <c r="I48" s="196">
        <v>0.64</v>
      </c>
      <c r="J48" s="196">
        <v>0.79</v>
      </c>
      <c r="K48" s="196">
        <v>0.87</v>
      </c>
      <c r="L48" s="196">
        <v>1.2</v>
      </c>
      <c r="M48" s="197">
        <v>1.8</v>
      </c>
      <c r="N48" s="196">
        <v>2.42</v>
      </c>
      <c r="O48" s="196">
        <v>3.01</v>
      </c>
      <c r="P48" s="196">
        <v>0.45</v>
      </c>
    </row>
    <row r="49" spans="1:16" x14ac:dyDescent="0.2">
      <c r="A49" s="5">
        <v>42</v>
      </c>
      <c r="B49" s="196">
        <v>0.93</v>
      </c>
      <c r="C49" s="196">
        <v>1.1200000000000001</v>
      </c>
      <c r="D49" s="196">
        <v>1.22</v>
      </c>
      <c r="E49" s="196">
        <v>1.6</v>
      </c>
      <c r="F49" s="197">
        <v>2.4</v>
      </c>
      <c r="G49" s="196">
        <v>3.51</v>
      </c>
      <c r="H49" s="196">
        <v>4.29</v>
      </c>
      <c r="I49" s="196">
        <v>0.68</v>
      </c>
      <c r="J49" s="196">
        <v>0.86</v>
      </c>
      <c r="K49" s="196">
        <v>0.95</v>
      </c>
      <c r="L49" s="196">
        <v>1.29</v>
      </c>
      <c r="M49" s="197">
        <v>1.94</v>
      </c>
      <c r="N49" s="196">
        <v>2.64</v>
      </c>
      <c r="O49" s="196">
        <v>3.23</v>
      </c>
      <c r="P49" s="196">
        <v>0.51</v>
      </c>
    </row>
    <row r="50" spans="1:16" x14ac:dyDescent="0.2">
      <c r="A50" s="5">
        <v>43</v>
      </c>
      <c r="B50" s="196">
        <v>1</v>
      </c>
      <c r="C50" s="196">
        <v>1.23</v>
      </c>
      <c r="D50" s="196">
        <v>1.34</v>
      </c>
      <c r="E50" s="196">
        <v>1.76</v>
      </c>
      <c r="F50" s="197">
        <v>2.64</v>
      </c>
      <c r="G50" s="196">
        <v>3.79</v>
      </c>
      <c r="H50" s="196">
        <v>4.6900000000000004</v>
      </c>
      <c r="I50" s="196">
        <v>0.72</v>
      </c>
      <c r="J50" s="196">
        <v>0.93</v>
      </c>
      <c r="K50" s="196">
        <v>1.04</v>
      </c>
      <c r="L50" s="196">
        <v>1.41</v>
      </c>
      <c r="M50" s="197">
        <v>2.12</v>
      </c>
      <c r="N50" s="196">
        <v>2.9</v>
      </c>
      <c r="O50" s="196">
        <v>3.55</v>
      </c>
      <c r="P50" s="196">
        <v>0.57999999999999996</v>
      </c>
    </row>
    <row r="51" spans="1:16" x14ac:dyDescent="0.2">
      <c r="A51" s="5">
        <v>44</v>
      </c>
      <c r="B51" s="196">
        <v>1.07</v>
      </c>
      <c r="C51" s="196">
        <v>1.34</v>
      </c>
      <c r="D51" s="196">
        <v>1.48</v>
      </c>
      <c r="E51" s="196">
        <v>1.95</v>
      </c>
      <c r="F51" s="197">
        <v>2.93</v>
      </c>
      <c r="G51" s="196">
        <v>4.12</v>
      </c>
      <c r="H51" s="196">
        <v>5.15</v>
      </c>
      <c r="I51" s="196">
        <v>0.75</v>
      </c>
      <c r="J51" s="196">
        <v>1.01</v>
      </c>
      <c r="K51" s="196">
        <v>1.1399999999999999</v>
      </c>
      <c r="L51" s="196">
        <v>1.54</v>
      </c>
      <c r="M51" s="197">
        <v>2.31</v>
      </c>
      <c r="N51" s="196">
        <v>3.22</v>
      </c>
      <c r="O51" s="196">
        <v>3.88</v>
      </c>
      <c r="P51" s="196">
        <v>0.66</v>
      </c>
    </row>
    <row r="52" spans="1:16" x14ac:dyDescent="0.2">
      <c r="A52" s="5">
        <v>45</v>
      </c>
      <c r="B52" s="196">
        <v>1.1599999999999999</v>
      </c>
      <c r="C52" s="196">
        <v>1.48</v>
      </c>
      <c r="D52" s="196">
        <v>1.64</v>
      </c>
      <c r="E52" s="196">
        <v>2.15</v>
      </c>
      <c r="F52" s="197">
        <v>3.23</v>
      </c>
      <c r="G52" s="196">
        <v>4.4800000000000004</v>
      </c>
      <c r="H52" s="196">
        <v>5.65</v>
      </c>
      <c r="I52" s="196">
        <v>0.79</v>
      </c>
      <c r="J52" s="196">
        <v>1.1000000000000001</v>
      </c>
      <c r="K52" s="196">
        <v>1.26</v>
      </c>
      <c r="L52" s="196">
        <v>1.69</v>
      </c>
      <c r="M52" s="197">
        <v>2.54</v>
      </c>
      <c r="N52" s="196">
        <v>3.58</v>
      </c>
      <c r="O52" s="196">
        <v>4.24</v>
      </c>
      <c r="P52" s="196">
        <v>0.75</v>
      </c>
    </row>
    <row r="53" spans="1:16" x14ac:dyDescent="0.2">
      <c r="A53" s="5">
        <v>46</v>
      </c>
      <c r="B53" s="196">
        <v>1.28</v>
      </c>
      <c r="C53" s="196">
        <v>1.63</v>
      </c>
      <c r="D53" s="196">
        <v>1.81</v>
      </c>
      <c r="E53" s="196">
        <v>2.37</v>
      </c>
      <c r="F53" s="197">
        <v>3.56</v>
      </c>
      <c r="G53" s="196">
        <v>4.9400000000000004</v>
      </c>
      <c r="H53" s="196">
        <v>6.19</v>
      </c>
      <c r="I53" s="196">
        <v>0.86</v>
      </c>
      <c r="J53" s="196">
        <v>1.21</v>
      </c>
      <c r="K53" s="196">
        <v>1.39</v>
      </c>
      <c r="L53" s="196">
        <v>1.84</v>
      </c>
      <c r="M53" s="197">
        <v>2.76</v>
      </c>
      <c r="N53" s="196">
        <v>3.92</v>
      </c>
      <c r="O53" s="196">
        <v>4.6399999999999997</v>
      </c>
      <c r="P53" s="196">
        <v>0.86</v>
      </c>
    </row>
    <row r="54" spans="1:16" x14ac:dyDescent="0.2">
      <c r="A54" s="5">
        <v>47</v>
      </c>
      <c r="B54" s="196">
        <v>1.39</v>
      </c>
      <c r="C54" s="196">
        <v>1.79</v>
      </c>
      <c r="D54" s="196">
        <v>1.99</v>
      </c>
      <c r="E54" s="196">
        <v>2.59</v>
      </c>
      <c r="F54" s="197">
        <v>3.89</v>
      </c>
      <c r="G54" s="196">
        <v>5.42</v>
      </c>
      <c r="H54" s="196">
        <v>6.79</v>
      </c>
      <c r="I54" s="196">
        <v>0.94</v>
      </c>
      <c r="J54" s="196">
        <v>1.33</v>
      </c>
      <c r="K54" s="196">
        <v>1.52</v>
      </c>
      <c r="L54" s="196">
        <v>2</v>
      </c>
      <c r="M54" s="197">
        <v>3</v>
      </c>
      <c r="N54" s="196">
        <v>4.2699999999999996</v>
      </c>
      <c r="O54" s="196">
        <v>5.04</v>
      </c>
      <c r="P54" s="196">
        <v>1</v>
      </c>
    </row>
    <row r="55" spans="1:16" x14ac:dyDescent="0.2">
      <c r="A55" s="5">
        <v>48</v>
      </c>
      <c r="B55" s="196">
        <v>1.53</v>
      </c>
      <c r="C55" s="196">
        <v>1.96</v>
      </c>
      <c r="D55" s="196">
        <v>2.17</v>
      </c>
      <c r="E55" s="196">
        <v>2.84</v>
      </c>
      <c r="F55" s="197">
        <v>4.26</v>
      </c>
      <c r="G55" s="196">
        <v>5.95</v>
      </c>
      <c r="H55" s="196">
        <v>7.43</v>
      </c>
      <c r="I55" s="196">
        <v>1.03</v>
      </c>
      <c r="J55" s="196">
        <v>1.45</v>
      </c>
      <c r="K55" s="196">
        <v>1.66</v>
      </c>
      <c r="L55" s="196">
        <v>2.16</v>
      </c>
      <c r="M55" s="197">
        <v>3.24</v>
      </c>
      <c r="N55" s="196">
        <v>4.6399999999999997</v>
      </c>
      <c r="O55" s="196">
        <v>5.44</v>
      </c>
      <c r="P55" s="196">
        <v>1.17</v>
      </c>
    </row>
    <row r="56" spans="1:16" x14ac:dyDescent="0.2">
      <c r="A56" s="5">
        <v>49</v>
      </c>
      <c r="B56" s="196">
        <v>1.67</v>
      </c>
      <c r="C56" s="196">
        <v>2.12</v>
      </c>
      <c r="D56" s="196">
        <v>2.35</v>
      </c>
      <c r="E56" s="196">
        <v>3.09</v>
      </c>
      <c r="F56" s="197">
        <v>4.6399999999999997</v>
      </c>
      <c r="G56" s="196">
        <v>6.49</v>
      </c>
      <c r="H56" s="196">
        <v>8.1199999999999992</v>
      </c>
      <c r="I56" s="196">
        <v>1.1200000000000001</v>
      </c>
      <c r="J56" s="196">
        <v>1.57</v>
      </c>
      <c r="K56" s="196">
        <v>1.8</v>
      </c>
      <c r="L56" s="196">
        <v>2.3199999999999998</v>
      </c>
      <c r="M56" s="197">
        <v>3.48</v>
      </c>
      <c r="N56" s="196">
        <v>5.01</v>
      </c>
      <c r="O56" s="196">
        <v>5.85</v>
      </c>
      <c r="P56" s="196">
        <v>1.38</v>
      </c>
    </row>
    <row r="57" spans="1:16" x14ac:dyDescent="0.2">
      <c r="A57" s="5">
        <v>50</v>
      </c>
      <c r="B57" s="196">
        <v>1.81</v>
      </c>
      <c r="C57" s="196">
        <v>2.29</v>
      </c>
      <c r="D57" s="196">
        <v>2.5299999999999998</v>
      </c>
      <c r="E57" s="196">
        <v>3.36</v>
      </c>
      <c r="F57" s="197">
        <v>5.04</v>
      </c>
      <c r="G57" s="196">
        <v>7.07</v>
      </c>
      <c r="H57" s="196">
        <v>8.86</v>
      </c>
      <c r="I57" s="196">
        <v>1.22</v>
      </c>
      <c r="J57" s="196">
        <v>1.7</v>
      </c>
      <c r="K57" s="196">
        <v>1.94</v>
      </c>
      <c r="L57" s="196">
        <v>2.48</v>
      </c>
      <c r="M57" s="197">
        <v>3.72</v>
      </c>
      <c r="N57" s="196">
        <v>5.39</v>
      </c>
      <c r="O57" s="196">
        <v>6.26</v>
      </c>
      <c r="P57" s="196">
        <v>1.63</v>
      </c>
    </row>
    <row r="58" spans="1:16" x14ac:dyDescent="0.2">
      <c r="A58" s="5">
        <v>51</v>
      </c>
      <c r="B58" s="196">
        <v>1.85</v>
      </c>
      <c r="C58" s="196">
        <v>2.34</v>
      </c>
      <c r="D58" s="196">
        <v>2.58</v>
      </c>
      <c r="E58" s="196">
        <v>3.53</v>
      </c>
      <c r="F58" s="197">
        <v>5.3</v>
      </c>
      <c r="G58" s="196">
        <v>7.67</v>
      </c>
      <c r="H58" s="196">
        <v>9.66</v>
      </c>
      <c r="I58" s="196">
        <v>1.32</v>
      </c>
      <c r="J58" s="196">
        <v>1.83</v>
      </c>
      <c r="K58" s="196">
        <v>2.09</v>
      </c>
      <c r="L58" s="196">
        <v>2.63</v>
      </c>
      <c r="M58" s="197">
        <v>3.95</v>
      </c>
      <c r="N58" s="196">
        <v>5.5</v>
      </c>
      <c r="O58" s="196">
        <v>6.67</v>
      </c>
      <c r="P58" s="196">
        <v>1.92</v>
      </c>
    </row>
    <row r="59" spans="1:16" x14ac:dyDescent="0.2">
      <c r="A59" s="5">
        <v>52</v>
      </c>
      <c r="B59" s="196">
        <v>1.89</v>
      </c>
      <c r="C59" s="196">
        <v>2.48</v>
      </c>
      <c r="D59" s="196">
        <v>2.78</v>
      </c>
      <c r="E59" s="196">
        <v>3.85</v>
      </c>
      <c r="F59" s="197">
        <v>5.78</v>
      </c>
      <c r="G59" s="196">
        <v>8.35</v>
      </c>
      <c r="H59" s="196">
        <v>10.55</v>
      </c>
      <c r="I59" s="196">
        <v>1.43</v>
      </c>
      <c r="J59" s="196">
        <v>1.96</v>
      </c>
      <c r="K59" s="196">
        <v>2.25</v>
      </c>
      <c r="L59" s="196">
        <v>2.79</v>
      </c>
      <c r="M59" s="197">
        <v>4.1900000000000004</v>
      </c>
      <c r="N59" s="196">
        <v>5.77</v>
      </c>
      <c r="O59" s="196">
        <v>7.08</v>
      </c>
      <c r="P59" s="196">
        <v>2.25</v>
      </c>
    </row>
    <row r="60" spans="1:16" x14ac:dyDescent="0.2">
      <c r="A60" s="5">
        <v>53</v>
      </c>
      <c r="B60" s="196">
        <v>2.02</v>
      </c>
      <c r="C60" s="196">
        <v>2.69</v>
      </c>
      <c r="D60" s="196">
        <v>3.03</v>
      </c>
      <c r="E60" s="196">
        <v>4.22</v>
      </c>
      <c r="F60" s="197">
        <v>6.33</v>
      </c>
      <c r="G60" s="196">
        <v>9.1199999999999992</v>
      </c>
      <c r="H60" s="196">
        <v>11.52</v>
      </c>
      <c r="I60" s="196">
        <v>1.54</v>
      </c>
      <c r="J60" s="196">
        <v>2</v>
      </c>
      <c r="K60" s="196">
        <v>2.4300000000000002</v>
      </c>
      <c r="L60" s="196">
        <v>2.97</v>
      </c>
      <c r="M60" s="197">
        <v>4.46</v>
      </c>
      <c r="N60" s="196">
        <v>6.12</v>
      </c>
      <c r="O60" s="196">
        <v>7.53</v>
      </c>
      <c r="P60" s="196">
        <v>2.62</v>
      </c>
    </row>
    <row r="61" spans="1:16" x14ac:dyDescent="0.2">
      <c r="A61" s="5">
        <v>54</v>
      </c>
      <c r="B61" s="196">
        <v>2.23</v>
      </c>
      <c r="C61" s="196">
        <v>2.97</v>
      </c>
      <c r="D61" s="196">
        <v>3.34</v>
      </c>
      <c r="E61" s="196">
        <v>4.6500000000000004</v>
      </c>
      <c r="F61" s="197">
        <v>6.98</v>
      </c>
      <c r="G61" s="196">
        <v>10.01</v>
      </c>
      <c r="H61" s="196">
        <v>12.62</v>
      </c>
      <c r="I61" s="196">
        <v>1.68</v>
      </c>
      <c r="J61" s="196">
        <v>2.04</v>
      </c>
      <c r="K61" s="196">
        <v>2.64</v>
      </c>
      <c r="L61" s="196">
        <v>3.2</v>
      </c>
      <c r="M61" s="197">
        <v>4.8</v>
      </c>
      <c r="N61" s="196">
        <v>6.51</v>
      </c>
      <c r="O61" s="196">
        <v>8.07</v>
      </c>
      <c r="P61" s="196">
        <v>3.04</v>
      </c>
    </row>
    <row r="62" spans="1:16" x14ac:dyDescent="0.2">
      <c r="A62" s="5">
        <v>55</v>
      </c>
      <c r="B62" s="196">
        <v>2.4900000000000002</v>
      </c>
      <c r="C62" s="196">
        <v>3.28</v>
      </c>
      <c r="D62" s="196">
        <v>3.73</v>
      </c>
      <c r="E62" s="196">
        <v>5.18</v>
      </c>
      <c r="F62" s="197">
        <v>7.77</v>
      </c>
      <c r="G62" s="196">
        <v>11.04</v>
      </c>
      <c r="H62" s="196">
        <v>13.85</v>
      </c>
      <c r="I62" s="196">
        <v>1.83</v>
      </c>
      <c r="J62" s="196">
        <v>2.16</v>
      </c>
      <c r="K62" s="196">
        <v>2.88</v>
      </c>
      <c r="L62" s="196">
        <v>3.49</v>
      </c>
      <c r="M62" s="197">
        <v>5.24</v>
      </c>
      <c r="N62" s="196">
        <v>6.97</v>
      </c>
      <c r="O62" s="196">
        <v>8.7100000000000009</v>
      </c>
      <c r="P62" s="196">
        <v>3.52</v>
      </c>
    </row>
    <row r="63" spans="1:16" x14ac:dyDescent="0.2">
      <c r="A63" s="5">
        <v>56</v>
      </c>
      <c r="B63" s="196">
        <v>2.79</v>
      </c>
      <c r="C63" s="196">
        <v>3.72</v>
      </c>
      <c r="D63" s="196">
        <v>4.33</v>
      </c>
      <c r="E63" s="196">
        <v>5.78</v>
      </c>
      <c r="F63" s="197">
        <v>8.67</v>
      </c>
      <c r="G63" s="196">
        <v>12.21</v>
      </c>
      <c r="H63" s="196">
        <v>15.18</v>
      </c>
      <c r="I63" s="196">
        <v>2.0299999999999998</v>
      </c>
      <c r="J63" s="196">
        <v>2.38</v>
      </c>
      <c r="K63" s="196">
        <v>3.18</v>
      </c>
      <c r="L63" s="196">
        <v>3.79</v>
      </c>
      <c r="M63" s="197">
        <v>5.69</v>
      </c>
      <c r="N63" s="196">
        <v>7.5</v>
      </c>
      <c r="O63" s="196">
        <v>9.43</v>
      </c>
      <c r="P63" s="6" t="s">
        <v>33</v>
      </c>
    </row>
    <row r="64" spans="1:16" x14ac:dyDescent="0.2">
      <c r="A64" s="5">
        <v>57</v>
      </c>
      <c r="B64" s="196">
        <v>3.09</v>
      </c>
      <c r="C64" s="196">
        <v>4.1500000000000004</v>
      </c>
      <c r="D64" s="196">
        <v>4.93</v>
      </c>
      <c r="E64" s="196">
        <v>6.48</v>
      </c>
      <c r="F64" s="197">
        <v>9.7200000000000006</v>
      </c>
      <c r="G64" s="196">
        <v>13.47</v>
      </c>
      <c r="H64" s="196">
        <v>16.72</v>
      </c>
      <c r="I64" s="196">
        <v>2.23</v>
      </c>
      <c r="J64" s="196">
        <v>2.62</v>
      </c>
      <c r="K64" s="196">
        <v>3.5</v>
      </c>
      <c r="L64" s="196">
        <v>4.1900000000000004</v>
      </c>
      <c r="M64" s="197">
        <v>6.29</v>
      </c>
      <c r="N64" s="196">
        <v>8.14</v>
      </c>
      <c r="O64" s="196">
        <v>10.25</v>
      </c>
      <c r="P64" s="6" t="s">
        <v>33</v>
      </c>
    </row>
    <row r="65" spans="1:16" x14ac:dyDescent="0.2">
      <c r="A65" s="5">
        <v>58</v>
      </c>
      <c r="B65" s="196">
        <v>3.39</v>
      </c>
      <c r="C65" s="196">
        <v>4.7</v>
      </c>
      <c r="D65" s="196">
        <v>5.63</v>
      </c>
      <c r="E65" s="196">
        <v>7.28</v>
      </c>
      <c r="F65" s="197">
        <v>10.92</v>
      </c>
      <c r="G65" s="196">
        <v>14.85</v>
      </c>
      <c r="H65" s="196">
        <v>18.36</v>
      </c>
      <c r="I65" s="196">
        <v>2.4500000000000002</v>
      </c>
      <c r="J65" s="196">
        <v>2.88</v>
      </c>
      <c r="K65" s="196">
        <v>3.84</v>
      </c>
      <c r="L65" s="196">
        <v>4.6900000000000004</v>
      </c>
      <c r="M65" s="197">
        <v>7.04</v>
      </c>
      <c r="N65" s="196">
        <v>8.89</v>
      </c>
      <c r="O65" s="196">
        <v>11.17</v>
      </c>
      <c r="P65" s="6" t="s">
        <v>33</v>
      </c>
    </row>
    <row r="66" spans="1:16" x14ac:dyDescent="0.2">
      <c r="A66" s="5">
        <v>59</v>
      </c>
      <c r="B66" s="196">
        <v>3.69</v>
      </c>
      <c r="C66" s="196">
        <v>5.25</v>
      </c>
      <c r="D66" s="196">
        <v>6.33</v>
      </c>
      <c r="E66" s="196">
        <v>8.18</v>
      </c>
      <c r="F66" s="197">
        <v>12.27</v>
      </c>
      <c r="G66" s="196">
        <v>16.329999999999998</v>
      </c>
      <c r="H66" s="196">
        <v>20.100000000000001</v>
      </c>
      <c r="I66" s="196">
        <v>2.67</v>
      </c>
      <c r="J66" s="196">
        <v>3.16</v>
      </c>
      <c r="K66" s="196">
        <v>4.2</v>
      </c>
      <c r="L66" s="196">
        <v>5.29</v>
      </c>
      <c r="M66" s="197">
        <v>7.94</v>
      </c>
      <c r="N66" s="196">
        <v>9.69</v>
      </c>
      <c r="O66" s="196">
        <v>12.2</v>
      </c>
      <c r="P66" s="6" t="s">
        <v>33</v>
      </c>
    </row>
    <row r="67" spans="1:16" x14ac:dyDescent="0.2">
      <c r="A67" s="5">
        <v>60</v>
      </c>
      <c r="B67" s="196">
        <v>3.99</v>
      </c>
      <c r="C67" s="196">
        <v>5.9</v>
      </c>
      <c r="D67" s="196">
        <v>7.03</v>
      </c>
      <c r="E67" s="196">
        <v>9.08</v>
      </c>
      <c r="F67" s="197">
        <v>13.62</v>
      </c>
      <c r="G67" s="196">
        <v>17.920000000000002</v>
      </c>
      <c r="H67" s="196">
        <v>21.95</v>
      </c>
      <c r="I67" s="196">
        <v>2.89</v>
      </c>
      <c r="J67" s="196">
        <v>3.46</v>
      </c>
      <c r="K67" s="196">
        <v>4.58</v>
      </c>
      <c r="L67" s="196">
        <v>5.94</v>
      </c>
      <c r="M67" s="197">
        <v>8.91</v>
      </c>
      <c r="N67" s="196">
        <v>10.54</v>
      </c>
      <c r="O67" s="196">
        <v>13.33</v>
      </c>
      <c r="P67" s="6" t="s">
        <v>33</v>
      </c>
    </row>
    <row r="68" spans="1:16" x14ac:dyDescent="0.2">
      <c r="A68" s="5">
        <v>61</v>
      </c>
      <c r="B68" s="196">
        <v>4.5</v>
      </c>
      <c r="C68" s="196">
        <v>6.02</v>
      </c>
      <c r="D68" s="196">
        <v>7.73</v>
      </c>
      <c r="E68" s="196">
        <v>9.98</v>
      </c>
      <c r="F68" s="197">
        <v>14.97</v>
      </c>
      <c r="G68" s="196">
        <v>18.89</v>
      </c>
      <c r="H68" s="196">
        <v>23.79</v>
      </c>
      <c r="I68" s="196">
        <v>3.11</v>
      </c>
      <c r="J68" s="196">
        <v>3.78</v>
      </c>
      <c r="K68" s="196">
        <v>4.9800000000000004</v>
      </c>
      <c r="L68" s="196">
        <v>6.6</v>
      </c>
      <c r="M68" s="197">
        <v>9.9</v>
      </c>
      <c r="N68" s="196">
        <v>11.07</v>
      </c>
      <c r="O68" s="196">
        <v>14.56</v>
      </c>
      <c r="P68" s="6" t="s">
        <v>33</v>
      </c>
    </row>
    <row r="69" spans="1:16" x14ac:dyDescent="0.2">
      <c r="A69" s="5">
        <v>62</v>
      </c>
      <c r="B69" s="196">
        <v>5.0999999999999996</v>
      </c>
      <c r="C69" s="196">
        <v>6.7</v>
      </c>
      <c r="D69" s="196">
        <v>8.5299999999999994</v>
      </c>
      <c r="E69" s="196">
        <v>10.98</v>
      </c>
      <c r="F69" s="197">
        <v>16.47</v>
      </c>
      <c r="G69" s="196">
        <v>20.63</v>
      </c>
      <c r="H69" s="196">
        <v>25.64</v>
      </c>
      <c r="I69" s="196">
        <v>3.33</v>
      </c>
      <c r="J69" s="196">
        <v>4.12</v>
      </c>
      <c r="K69" s="196">
        <v>5.4</v>
      </c>
      <c r="L69" s="196">
        <v>7.35</v>
      </c>
      <c r="M69" s="197">
        <v>11.03</v>
      </c>
      <c r="N69" s="196">
        <v>12.1</v>
      </c>
      <c r="O69" s="196">
        <v>15.89</v>
      </c>
      <c r="P69" s="6" t="s">
        <v>33</v>
      </c>
    </row>
    <row r="70" spans="1:16" x14ac:dyDescent="0.2">
      <c r="A70" s="5">
        <v>63</v>
      </c>
      <c r="B70" s="196">
        <v>5.8</v>
      </c>
      <c r="C70" s="196">
        <v>7.4</v>
      </c>
      <c r="D70" s="196">
        <v>9.33</v>
      </c>
      <c r="E70" s="196">
        <v>11.99</v>
      </c>
      <c r="F70" s="197">
        <v>17.989999999999998</v>
      </c>
      <c r="G70" s="196">
        <v>22.48</v>
      </c>
      <c r="H70" s="196">
        <v>27.48</v>
      </c>
      <c r="I70" s="196">
        <v>3.65</v>
      </c>
      <c r="J70" s="196">
        <v>4.4800000000000004</v>
      </c>
      <c r="K70" s="196">
        <v>5.84</v>
      </c>
      <c r="L70" s="196">
        <v>8.1</v>
      </c>
      <c r="M70" s="197">
        <v>12.15</v>
      </c>
      <c r="N70" s="196">
        <v>13.22</v>
      </c>
      <c r="O70" s="196">
        <v>17.32</v>
      </c>
      <c r="P70" s="6" t="s">
        <v>33</v>
      </c>
    </row>
    <row r="71" spans="1:16" x14ac:dyDescent="0.2">
      <c r="A71" s="5">
        <v>64</v>
      </c>
      <c r="B71" s="196">
        <v>6.55</v>
      </c>
      <c r="C71" s="196">
        <v>8.1999999999999993</v>
      </c>
      <c r="D71" s="196">
        <v>10.23</v>
      </c>
      <c r="E71" s="196">
        <v>13.1</v>
      </c>
      <c r="F71" s="197">
        <v>19.649999999999999</v>
      </c>
      <c r="G71" s="196">
        <v>24.43</v>
      </c>
      <c r="H71" s="196">
        <v>29.33</v>
      </c>
      <c r="I71" s="196">
        <v>4.01</v>
      </c>
      <c r="J71" s="196">
        <v>4.9400000000000004</v>
      </c>
      <c r="K71" s="196">
        <v>6.35</v>
      </c>
      <c r="L71" s="196">
        <v>8.9</v>
      </c>
      <c r="M71" s="197">
        <v>13.35</v>
      </c>
      <c r="N71" s="196">
        <v>14.45</v>
      </c>
      <c r="O71" s="196">
        <v>19.170000000000002</v>
      </c>
      <c r="P71" s="6" t="s">
        <v>33</v>
      </c>
    </row>
    <row r="72" spans="1:16" x14ac:dyDescent="0.2">
      <c r="A72" s="5">
        <v>65</v>
      </c>
      <c r="B72" s="196">
        <v>7.34</v>
      </c>
      <c r="C72" s="196">
        <v>9.23</v>
      </c>
      <c r="D72" s="196">
        <v>11.43</v>
      </c>
      <c r="E72" s="196">
        <v>14.26</v>
      </c>
      <c r="F72" s="197">
        <v>21.39</v>
      </c>
      <c r="G72" s="196">
        <v>26.58</v>
      </c>
      <c r="H72" s="196">
        <v>31.37</v>
      </c>
      <c r="I72" s="196">
        <v>4.51</v>
      </c>
      <c r="J72" s="196">
        <v>5.4</v>
      </c>
      <c r="K72" s="196">
        <v>6.93</v>
      </c>
      <c r="L72" s="196">
        <v>9.81</v>
      </c>
      <c r="M72" s="197">
        <v>14.72</v>
      </c>
      <c r="N72" s="196">
        <v>15.69</v>
      </c>
      <c r="O72" s="196">
        <v>21.03</v>
      </c>
      <c r="P72" s="6" t="s">
        <v>33</v>
      </c>
    </row>
    <row r="73" spans="1:16" x14ac:dyDescent="0.2">
      <c r="A73" s="5">
        <v>66</v>
      </c>
      <c r="B73" s="6" t="s">
        <v>33</v>
      </c>
      <c r="C73" s="6" t="s">
        <v>33</v>
      </c>
      <c r="D73" s="6" t="s">
        <v>33</v>
      </c>
      <c r="E73" s="6" t="s">
        <v>33</v>
      </c>
      <c r="F73" s="6" t="s">
        <v>33</v>
      </c>
      <c r="G73" s="6" t="s">
        <v>33</v>
      </c>
      <c r="H73" s="6" t="s">
        <v>33</v>
      </c>
      <c r="I73" s="6" t="s">
        <v>33</v>
      </c>
      <c r="J73" s="6" t="s">
        <v>33</v>
      </c>
      <c r="K73" s="6" t="s">
        <v>33</v>
      </c>
      <c r="L73" s="6" t="s">
        <v>33</v>
      </c>
      <c r="M73" s="6" t="s">
        <v>33</v>
      </c>
      <c r="N73" s="6" t="s">
        <v>33</v>
      </c>
      <c r="O73" s="6" t="s">
        <v>33</v>
      </c>
      <c r="P73" s="6" t="s">
        <v>33</v>
      </c>
    </row>
    <row r="74" spans="1:16" x14ac:dyDescent="0.2">
      <c r="A74" s="5">
        <v>67</v>
      </c>
      <c r="B74" s="6" t="s">
        <v>33</v>
      </c>
      <c r="C74" s="6" t="s">
        <v>33</v>
      </c>
      <c r="D74" s="6" t="s">
        <v>33</v>
      </c>
      <c r="E74" s="6" t="s">
        <v>33</v>
      </c>
      <c r="F74" s="6" t="s">
        <v>33</v>
      </c>
      <c r="G74" s="6" t="s">
        <v>33</v>
      </c>
      <c r="H74" s="6" t="s">
        <v>33</v>
      </c>
      <c r="I74" s="6" t="s">
        <v>33</v>
      </c>
      <c r="J74" s="6" t="s">
        <v>33</v>
      </c>
      <c r="K74" s="6" t="s">
        <v>33</v>
      </c>
      <c r="L74" s="6" t="s">
        <v>33</v>
      </c>
      <c r="M74" s="6" t="s">
        <v>33</v>
      </c>
      <c r="N74" s="6" t="s">
        <v>33</v>
      </c>
      <c r="O74" s="6" t="s">
        <v>33</v>
      </c>
      <c r="P74" s="6" t="s">
        <v>33</v>
      </c>
    </row>
    <row r="75" spans="1:16" x14ac:dyDescent="0.2">
      <c r="A75" s="5">
        <v>68</v>
      </c>
      <c r="B75" s="6" t="s">
        <v>33</v>
      </c>
      <c r="C75" s="6" t="s">
        <v>33</v>
      </c>
      <c r="D75" s="6" t="s">
        <v>33</v>
      </c>
      <c r="E75" s="6" t="s">
        <v>33</v>
      </c>
      <c r="F75" s="6" t="s">
        <v>33</v>
      </c>
      <c r="G75" s="6" t="s">
        <v>33</v>
      </c>
      <c r="H75" s="6" t="s">
        <v>33</v>
      </c>
      <c r="I75" s="6" t="s">
        <v>33</v>
      </c>
      <c r="J75" s="6" t="s">
        <v>33</v>
      </c>
      <c r="K75" s="6" t="s">
        <v>33</v>
      </c>
      <c r="L75" s="6" t="s">
        <v>33</v>
      </c>
      <c r="M75" s="6" t="s">
        <v>33</v>
      </c>
      <c r="N75" s="6" t="s">
        <v>33</v>
      </c>
      <c r="O75" s="6" t="s">
        <v>33</v>
      </c>
      <c r="P75" s="6" t="s">
        <v>33</v>
      </c>
    </row>
    <row r="76" spans="1:16" x14ac:dyDescent="0.2">
      <c r="A76" s="5">
        <v>69</v>
      </c>
      <c r="B76" s="6" t="s">
        <v>33</v>
      </c>
      <c r="C76" s="6" t="s">
        <v>33</v>
      </c>
      <c r="D76" s="6" t="s">
        <v>33</v>
      </c>
      <c r="E76" s="6" t="s">
        <v>33</v>
      </c>
      <c r="F76" s="6" t="s">
        <v>33</v>
      </c>
      <c r="G76" s="6" t="s">
        <v>33</v>
      </c>
      <c r="H76" s="6" t="s">
        <v>33</v>
      </c>
      <c r="I76" s="6" t="s">
        <v>33</v>
      </c>
      <c r="J76" s="6" t="s">
        <v>33</v>
      </c>
      <c r="K76" s="6" t="s">
        <v>33</v>
      </c>
      <c r="L76" s="6" t="s">
        <v>33</v>
      </c>
      <c r="M76" s="6" t="s">
        <v>33</v>
      </c>
      <c r="N76" s="6" t="s">
        <v>33</v>
      </c>
      <c r="O76" s="6" t="s">
        <v>33</v>
      </c>
      <c r="P76" s="6" t="s">
        <v>33</v>
      </c>
    </row>
    <row r="77" spans="1:16" x14ac:dyDescent="0.2">
      <c r="A77" s="5">
        <v>70</v>
      </c>
      <c r="B77" s="6" t="s">
        <v>33</v>
      </c>
      <c r="C77" s="6" t="s">
        <v>33</v>
      </c>
      <c r="D77" s="6" t="s">
        <v>33</v>
      </c>
      <c r="E77" s="6" t="s">
        <v>33</v>
      </c>
      <c r="F77" s="6" t="s">
        <v>33</v>
      </c>
      <c r="G77" s="6" t="s">
        <v>33</v>
      </c>
      <c r="H77" s="6" t="s">
        <v>33</v>
      </c>
      <c r="I77" s="6" t="s">
        <v>33</v>
      </c>
      <c r="J77" s="6" t="s">
        <v>33</v>
      </c>
      <c r="K77" s="6" t="s">
        <v>33</v>
      </c>
      <c r="L77" s="6" t="s">
        <v>33</v>
      </c>
      <c r="M77" s="6" t="s">
        <v>33</v>
      </c>
      <c r="N77" s="6" t="s">
        <v>33</v>
      </c>
      <c r="O77" s="6" t="s">
        <v>33</v>
      </c>
      <c r="P77" s="6" t="s">
        <v>33</v>
      </c>
    </row>
  </sheetData>
  <phoneticPr fontId="4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tabColor indexed="43"/>
  </sheetPr>
  <dimension ref="A1:P77"/>
  <sheetViews>
    <sheetView workbookViewId="0">
      <pane ySplit="6" topLeftCell="A58" activePane="bottomLeft" state="frozen"/>
      <selection pane="bottomLeft" activeCell="A72" sqref="A72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63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0.8</v>
      </c>
      <c r="C7" s="196">
        <v>0.8</v>
      </c>
      <c r="D7" s="196">
        <v>0.8</v>
      </c>
      <c r="E7" s="196">
        <v>0.8</v>
      </c>
      <c r="F7" s="197">
        <v>0.8</v>
      </c>
      <c r="G7" s="196">
        <v>0.8</v>
      </c>
      <c r="H7" s="196">
        <v>0.8</v>
      </c>
      <c r="I7" s="196">
        <v>0.64</v>
      </c>
      <c r="J7" s="196">
        <v>0.64</v>
      </c>
      <c r="K7" s="196">
        <v>0.64</v>
      </c>
      <c r="L7" s="196">
        <v>0.64</v>
      </c>
      <c r="M7" s="197">
        <v>0.64</v>
      </c>
      <c r="N7" s="196">
        <v>0.64</v>
      </c>
      <c r="O7" s="196">
        <v>0.64</v>
      </c>
      <c r="P7" s="6" t="s">
        <v>33</v>
      </c>
    </row>
    <row r="8" spans="1:16" x14ac:dyDescent="0.2">
      <c r="A8" s="5">
        <v>1</v>
      </c>
      <c r="B8" s="196">
        <v>0.8</v>
      </c>
      <c r="C8" s="196">
        <v>0.8</v>
      </c>
      <c r="D8" s="196">
        <v>0.8</v>
      </c>
      <c r="E8" s="196">
        <v>0.8</v>
      </c>
      <c r="F8" s="197">
        <v>0.8</v>
      </c>
      <c r="G8" s="196">
        <v>0.8</v>
      </c>
      <c r="H8" s="196">
        <v>0.8</v>
      </c>
      <c r="I8" s="196">
        <v>0.64</v>
      </c>
      <c r="J8" s="196">
        <v>0.64</v>
      </c>
      <c r="K8" s="196">
        <v>0.64</v>
      </c>
      <c r="L8" s="196">
        <v>0.64</v>
      </c>
      <c r="M8" s="197">
        <v>0.64</v>
      </c>
      <c r="N8" s="196">
        <v>0.64</v>
      </c>
      <c r="O8" s="196">
        <v>0.64</v>
      </c>
      <c r="P8" s="6" t="s">
        <v>33</v>
      </c>
    </row>
    <row r="9" spans="1:16" x14ac:dyDescent="0.2">
      <c r="A9" s="5">
        <v>2</v>
      </c>
      <c r="B9" s="196">
        <v>0.8</v>
      </c>
      <c r="C9" s="196">
        <v>0.8</v>
      </c>
      <c r="D9" s="196">
        <v>0.8</v>
      </c>
      <c r="E9" s="196">
        <v>0.8</v>
      </c>
      <c r="F9" s="197">
        <v>0.8</v>
      </c>
      <c r="G9" s="196">
        <v>0.8</v>
      </c>
      <c r="H9" s="196">
        <v>0.8</v>
      </c>
      <c r="I9" s="196">
        <v>0.64</v>
      </c>
      <c r="J9" s="196">
        <v>0.64</v>
      </c>
      <c r="K9" s="196">
        <v>0.64</v>
      </c>
      <c r="L9" s="196">
        <v>0.64</v>
      </c>
      <c r="M9" s="197">
        <v>0.64</v>
      </c>
      <c r="N9" s="196">
        <v>0.64</v>
      </c>
      <c r="O9" s="196">
        <v>0.64</v>
      </c>
      <c r="P9" s="6" t="s">
        <v>33</v>
      </c>
    </row>
    <row r="10" spans="1:16" x14ac:dyDescent="0.2">
      <c r="A10" s="5">
        <v>3</v>
      </c>
      <c r="B10" s="196">
        <v>0.8</v>
      </c>
      <c r="C10" s="196">
        <v>0.8</v>
      </c>
      <c r="D10" s="196">
        <v>0.8</v>
      </c>
      <c r="E10" s="196">
        <v>0.8</v>
      </c>
      <c r="F10" s="197">
        <v>0.8</v>
      </c>
      <c r="G10" s="196">
        <v>0.8</v>
      </c>
      <c r="H10" s="196">
        <v>0.8</v>
      </c>
      <c r="I10" s="196">
        <v>0.64</v>
      </c>
      <c r="J10" s="196">
        <v>0.64</v>
      </c>
      <c r="K10" s="196">
        <v>0.64</v>
      </c>
      <c r="L10" s="196">
        <v>0.64</v>
      </c>
      <c r="M10" s="197">
        <v>0.64</v>
      </c>
      <c r="N10" s="196">
        <v>0.64</v>
      </c>
      <c r="O10" s="196">
        <v>0.64</v>
      </c>
      <c r="P10" s="6" t="s">
        <v>33</v>
      </c>
    </row>
    <row r="11" spans="1:16" x14ac:dyDescent="0.2">
      <c r="A11" s="5">
        <v>4</v>
      </c>
      <c r="B11" s="196">
        <v>0.8</v>
      </c>
      <c r="C11" s="196">
        <v>0.8</v>
      </c>
      <c r="D11" s="196">
        <v>0.8</v>
      </c>
      <c r="E11" s="196">
        <v>0.8</v>
      </c>
      <c r="F11" s="197">
        <v>0.8</v>
      </c>
      <c r="G11" s="196">
        <v>0.8</v>
      </c>
      <c r="H11" s="196">
        <v>0.8</v>
      </c>
      <c r="I11" s="196">
        <v>0.64</v>
      </c>
      <c r="J11" s="196">
        <v>0.64</v>
      </c>
      <c r="K11" s="196">
        <v>0.64</v>
      </c>
      <c r="L11" s="196">
        <v>0.64</v>
      </c>
      <c r="M11" s="197">
        <v>0.64</v>
      </c>
      <c r="N11" s="196">
        <v>0.64</v>
      </c>
      <c r="O11" s="196">
        <v>0.64</v>
      </c>
      <c r="P11" s="6" t="s">
        <v>33</v>
      </c>
    </row>
    <row r="12" spans="1:16" x14ac:dyDescent="0.2">
      <c r="A12" s="5">
        <v>5</v>
      </c>
      <c r="B12" s="196">
        <v>0.8</v>
      </c>
      <c r="C12" s="196">
        <v>0.8</v>
      </c>
      <c r="D12" s="196">
        <v>0.8</v>
      </c>
      <c r="E12" s="196">
        <v>0.8</v>
      </c>
      <c r="F12" s="197">
        <v>0.8</v>
      </c>
      <c r="G12" s="196">
        <v>0.8</v>
      </c>
      <c r="H12" s="196">
        <v>0.8</v>
      </c>
      <c r="I12" s="196">
        <v>0.64</v>
      </c>
      <c r="J12" s="196">
        <v>0.64</v>
      </c>
      <c r="K12" s="196">
        <v>0.64</v>
      </c>
      <c r="L12" s="196">
        <v>0.64</v>
      </c>
      <c r="M12" s="197">
        <v>0.64</v>
      </c>
      <c r="N12" s="196">
        <v>0.64</v>
      </c>
      <c r="O12" s="196">
        <v>0.64</v>
      </c>
      <c r="P12" s="6" t="s">
        <v>33</v>
      </c>
    </row>
    <row r="13" spans="1:16" x14ac:dyDescent="0.2">
      <c r="A13" s="5">
        <v>6</v>
      </c>
      <c r="B13" s="196">
        <v>0.8</v>
      </c>
      <c r="C13" s="196">
        <v>0.8</v>
      </c>
      <c r="D13" s="196">
        <v>0.8</v>
      </c>
      <c r="E13" s="196">
        <v>0.8</v>
      </c>
      <c r="F13" s="197">
        <v>0.8</v>
      </c>
      <c r="G13" s="196">
        <v>0.8</v>
      </c>
      <c r="H13" s="196">
        <v>0.8</v>
      </c>
      <c r="I13" s="196">
        <v>0.64</v>
      </c>
      <c r="J13" s="196">
        <v>0.64</v>
      </c>
      <c r="K13" s="196">
        <v>0.64</v>
      </c>
      <c r="L13" s="196">
        <v>0.64</v>
      </c>
      <c r="M13" s="197">
        <v>0.64</v>
      </c>
      <c r="N13" s="196">
        <v>0.64</v>
      </c>
      <c r="O13" s="196">
        <v>0.64</v>
      </c>
      <c r="P13" s="6" t="s">
        <v>33</v>
      </c>
    </row>
    <row r="14" spans="1:16" x14ac:dyDescent="0.2">
      <c r="A14" s="5">
        <v>7</v>
      </c>
      <c r="B14" s="196">
        <v>0.8</v>
      </c>
      <c r="C14" s="196">
        <v>0.8</v>
      </c>
      <c r="D14" s="196">
        <v>0.8</v>
      </c>
      <c r="E14" s="196">
        <v>0.8</v>
      </c>
      <c r="F14" s="197">
        <v>0.8</v>
      </c>
      <c r="G14" s="196">
        <v>0.8</v>
      </c>
      <c r="H14" s="196">
        <v>0.8</v>
      </c>
      <c r="I14" s="196">
        <v>0.64</v>
      </c>
      <c r="J14" s="196">
        <v>0.64</v>
      </c>
      <c r="K14" s="196">
        <v>0.64</v>
      </c>
      <c r="L14" s="196">
        <v>0.64</v>
      </c>
      <c r="M14" s="197">
        <v>0.64</v>
      </c>
      <c r="N14" s="196">
        <v>0.64</v>
      </c>
      <c r="O14" s="196">
        <v>0.64</v>
      </c>
      <c r="P14" s="6" t="s">
        <v>33</v>
      </c>
    </row>
    <row r="15" spans="1:16" x14ac:dyDescent="0.2">
      <c r="A15" s="5">
        <v>8</v>
      </c>
      <c r="B15" s="196">
        <v>0.8</v>
      </c>
      <c r="C15" s="196">
        <v>0.8</v>
      </c>
      <c r="D15" s="196">
        <v>0.8</v>
      </c>
      <c r="E15" s="196">
        <v>0.8</v>
      </c>
      <c r="F15" s="197">
        <v>0.8</v>
      </c>
      <c r="G15" s="196">
        <v>0.8</v>
      </c>
      <c r="H15" s="196">
        <v>0.8</v>
      </c>
      <c r="I15" s="196">
        <v>0.64</v>
      </c>
      <c r="J15" s="196">
        <v>0.64</v>
      </c>
      <c r="K15" s="196">
        <v>0.64</v>
      </c>
      <c r="L15" s="196">
        <v>0.64</v>
      </c>
      <c r="M15" s="197">
        <v>0.64</v>
      </c>
      <c r="N15" s="196">
        <v>0.64</v>
      </c>
      <c r="O15" s="196">
        <v>0.64</v>
      </c>
      <c r="P15" s="6" t="s">
        <v>33</v>
      </c>
    </row>
    <row r="16" spans="1:16" x14ac:dyDescent="0.2">
      <c r="A16" s="5">
        <v>9</v>
      </c>
      <c r="B16" s="196">
        <v>0.8</v>
      </c>
      <c r="C16" s="196">
        <v>0.8</v>
      </c>
      <c r="D16" s="196">
        <v>0.8</v>
      </c>
      <c r="E16" s="196">
        <v>0.8</v>
      </c>
      <c r="F16" s="197">
        <v>0.8</v>
      </c>
      <c r="G16" s="196">
        <v>0.8</v>
      </c>
      <c r="H16" s="196">
        <v>0.8</v>
      </c>
      <c r="I16" s="196">
        <v>0.64</v>
      </c>
      <c r="J16" s="196">
        <v>0.64</v>
      </c>
      <c r="K16" s="196">
        <v>0.64</v>
      </c>
      <c r="L16" s="196">
        <v>0.64</v>
      </c>
      <c r="M16" s="197">
        <v>0.64</v>
      </c>
      <c r="N16" s="196">
        <v>0.64</v>
      </c>
      <c r="O16" s="196">
        <v>0.64</v>
      </c>
      <c r="P16" s="6" t="s">
        <v>33</v>
      </c>
    </row>
    <row r="17" spans="1:16" x14ac:dyDescent="0.2">
      <c r="A17" s="5">
        <v>10</v>
      </c>
      <c r="B17" s="196">
        <v>0.8</v>
      </c>
      <c r="C17" s="196">
        <v>0.8</v>
      </c>
      <c r="D17" s="196">
        <v>0.8</v>
      </c>
      <c r="E17" s="196">
        <v>0.8</v>
      </c>
      <c r="F17" s="197">
        <v>0.8</v>
      </c>
      <c r="G17" s="196">
        <v>0.8</v>
      </c>
      <c r="H17" s="196">
        <v>0.8</v>
      </c>
      <c r="I17" s="196">
        <v>0.64</v>
      </c>
      <c r="J17" s="196">
        <v>0.64</v>
      </c>
      <c r="K17" s="196">
        <v>0.64</v>
      </c>
      <c r="L17" s="196">
        <v>0.64</v>
      </c>
      <c r="M17" s="197">
        <v>0.64</v>
      </c>
      <c r="N17" s="196">
        <v>0.64</v>
      </c>
      <c r="O17" s="196">
        <v>0.64</v>
      </c>
      <c r="P17" s="6" t="s">
        <v>33</v>
      </c>
    </row>
    <row r="18" spans="1:16" x14ac:dyDescent="0.2">
      <c r="A18" s="5">
        <v>11</v>
      </c>
      <c r="B18" s="196">
        <v>0.8</v>
      </c>
      <c r="C18" s="196">
        <v>0.8</v>
      </c>
      <c r="D18" s="196">
        <v>0.8</v>
      </c>
      <c r="E18" s="196">
        <v>0.8</v>
      </c>
      <c r="F18" s="197">
        <v>0.8</v>
      </c>
      <c r="G18" s="196">
        <v>0.8</v>
      </c>
      <c r="H18" s="196">
        <v>0.8</v>
      </c>
      <c r="I18" s="196">
        <v>0.64</v>
      </c>
      <c r="J18" s="196">
        <v>0.64</v>
      </c>
      <c r="K18" s="196">
        <v>0.64</v>
      </c>
      <c r="L18" s="196">
        <v>0.64</v>
      </c>
      <c r="M18" s="197">
        <v>0.64</v>
      </c>
      <c r="N18" s="196">
        <v>0.64</v>
      </c>
      <c r="O18" s="196">
        <v>0.64</v>
      </c>
      <c r="P18" s="6" t="s">
        <v>33</v>
      </c>
    </row>
    <row r="19" spans="1:16" x14ac:dyDescent="0.2">
      <c r="A19" s="5">
        <v>12</v>
      </c>
      <c r="B19" s="196">
        <v>0.8</v>
      </c>
      <c r="C19" s="196">
        <v>0.8</v>
      </c>
      <c r="D19" s="196">
        <v>0.8</v>
      </c>
      <c r="E19" s="196">
        <v>0.8</v>
      </c>
      <c r="F19" s="197">
        <v>0.8</v>
      </c>
      <c r="G19" s="196">
        <v>0.8</v>
      </c>
      <c r="H19" s="196">
        <v>0.8</v>
      </c>
      <c r="I19" s="196">
        <v>0.64</v>
      </c>
      <c r="J19" s="196">
        <v>0.64</v>
      </c>
      <c r="K19" s="196">
        <v>0.64</v>
      </c>
      <c r="L19" s="196">
        <v>0.64</v>
      </c>
      <c r="M19" s="197">
        <v>0.64</v>
      </c>
      <c r="N19" s="196">
        <v>0.64</v>
      </c>
      <c r="O19" s="196">
        <v>0.64</v>
      </c>
      <c r="P19" s="6" t="s">
        <v>33</v>
      </c>
    </row>
    <row r="20" spans="1:16" x14ac:dyDescent="0.2">
      <c r="A20" s="5">
        <v>13</v>
      </c>
      <c r="B20" s="196">
        <v>0.8</v>
      </c>
      <c r="C20" s="196">
        <v>0.8</v>
      </c>
      <c r="D20" s="196">
        <v>0.8</v>
      </c>
      <c r="E20" s="196">
        <v>0.8</v>
      </c>
      <c r="F20" s="197">
        <v>0.8</v>
      </c>
      <c r="G20" s="196">
        <v>0.8</v>
      </c>
      <c r="H20" s="196">
        <v>0.8</v>
      </c>
      <c r="I20" s="196">
        <v>0.64</v>
      </c>
      <c r="J20" s="196">
        <v>0.64</v>
      </c>
      <c r="K20" s="196">
        <v>0.64</v>
      </c>
      <c r="L20" s="196">
        <v>0.64</v>
      </c>
      <c r="M20" s="197">
        <v>0.64</v>
      </c>
      <c r="N20" s="196">
        <v>0.64</v>
      </c>
      <c r="O20" s="196">
        <v>0.64</v>
      </c>
      <c r="P20" s="6" t="s">
        <v>33</v>
      </c>
    </row>
    <row r="21" spans="1:16" x14ac:dyDescent="0.2">
      <c r="A21" s="5">
        <v>14</v>
      </c>
      <c r="B21" s="196">
        <v>0.8</v>
      </c>
      <c r="C21" s="196">
        <v>0.8</v>
      </c>
      <c r="D21" s="196">
        <v>0.8</v>
      </c>
      <c r="E21" s="196">
        <v>0.8</v>
      </c>
      <c r="F21" s="197">
        <v>0.8</v>
      </c>
      <c r="G21" s="196">
        <v>0.8</v>
      </c>
      <c r="H21" s="196">
        <v>0.8</v>
      </c>
      <c r="I21" s="196">
        <v>0.64</v>
      </c>
      <c r="J21" s="196">
        <v>0.64</v>
      </c>
      <c r="K21" s="196">
        <v>0.64</v>
      </c>
      <c r="L21" s="196">
        <v>0.64</v>
      </c>
      <c r="M21" s="197">
        <v>0.64</v>
      </c>
      <c r="N21" s="196">
        <v>0.64</v>
      </c>
      <c r="O21" s="196">
        <v>0.64</v>
      </c>
      <c r="P21" s="6" t="s">
        <v>33</v>
      </c>
    </row>
    <row r="22" spans="1:16" x14ac:dyDescent="0.2">
      <c r="A22" s="5">
        <v>15</v>
      </c>
      <c r="B22" s="196">
        <v>0.8</v>
      </c>
      <c r="C22" s="196">
        <v>0.8</v>
      </c>
      <c r="D22" s="196">
        <v>0.8</v>
      </c>
      <c r="E22" s="196">
        <v>0.8</v>
      </c>
      <c r="F22" s="197">
        <v>0.8</v>
      </c>
      <c r="G22" s="196">
        <v>0.8</v>
      </c>
      <c r="H22" s="196">
        <v>0.8</v>
      </c>
      <c r="I22" s="196">
        <v>0.64</v>
      </c>
      <c r="J22" s="196">
        <v>0.64</v>
      </c>
      <c r="K22" s="196">
        <v>0.64</v>
      </c>
      <c r="L22" s="196">
        <v>0.64</v>
      </c>
      <c r="M22" s="197">
        <v>0.64</v>
      </c>
      <c r="N22" s="196">
        <v>0.64</v>
      </c>
      <c r="O22" s="196">
        <v>0.64</v>
      </c>
      <c r="P22" s="196">
        <v>0.12</v>
      </c>
    </row>
    <row r="23" spans="1:16" x14ac:dyDescent="0.2">
      <c r="A23" s="5">
        <v>16</v>
      </c>
      <c r="B23" s="196">
        <v>0.8</v>
      </c>
      <c r="C23" s="196">
        <v>0.8</v>
      </c>
      <c r="D23" s="196">
        <v>0.8</v>
      </c>
      <c r="E23" s="196">
        <v>0.8</v>
      </c>
      <c r="F23" s="197">
        <v>0.8</v>
      </c>
      <c r="G23" s="196">
        <v>0.8</v>
      </c>
      <c r="H23" s="196">
        <v>0.8</v>
      </c>
      <c r="I23" s="196">
        <v>0.64</v>
      </c>
      <c r="J23" s="196">
        <v>0.64</v>
      </c>
      <c r="K23" s="196">
        <v>0.64</v>
      </c>
      <c r="L23" s="196">
        <v>0.64</v>
      </c>
      <c r="M23" s="197">
        <v>0.64</v>
      </c>
      <c r="N23" s="196">
        <v>0.64</v>
      </c>
      <c r="O23" s="196">
        <v>0.64</v>
      </c>
      <c r="P23" s="196">
        <v>0.12</v>
      </c>
    </row>
    <row r="24" spans="1:16" x14ac:dyDescent="0.2">
      <c r="A24" s="5">
        <v>17</v>
      </c>
      <c r="B24" s="196">
        <v>0.8</v>
      </c>
      <c r="C24" s="196">
        <v>0.8</v>
      </c>
      <c r="D24" s="196">
        <v>0.8</v>
      </c>
      <c r="E24" s="196">
        <v>0.8</v>
      </c>
      <c r="F24" s="197">
        <v>0.8</v>
      </c>
      <c r="G24" s="196">
        <v>0.8</v>
      </c>
      <c r="H24" s="196">
        <v>0.8</v>
      </c>
      <c r="I24" s="196">
        <v>0.64</v>
      </c>
      <c r="J24" s="196">
        <v>0.64</v>
      </c>
      <c r="K24" s="196">
        <v>0.64</v>
      </c>
      <c r="L24" s="196">
        <v>0.64</v>
      </c>
      <c r="M24" s="197">
        <v>0.64</v>
      </c>
      <c r="N24" s="196">
        <v>0.64</v>
      </c>
      <c r="O24" s="196">
        <v>0.64</v>
      </c>
      <c r="P24" s="196">
        <v>0.12</v>
      </c>
    </row>
    <row r="25" spans="1:16" x14ac:dyDescent="0.2">
      <c r="A25" s="5">
        <v>18</v>
      </c>
      <c r="B25" s="196">
        <v>0.35</v>
      </c>
      <c r="C25" s="196">
        <v>0.45</v>
      </c>
      <c r="D25" s="196">
        <v>0.57999999999999996</v>
      </c>
      <c r="E25" s="196">
        <v>0.8</v>
      </c>
      <c r="F25" s="197">
        <v>1.2</v>
      </c>
      <c r="G25" s="196">
        <v>1.39</v>
      </c>
      <c r="H25" s="196">
        <v>2.04</v>
      </c>
      <c r="I25" s="196">
        <v>0.28000000000000003</v>
      </c>
      <c r="J25" s="196">
        <v>0.38</v>
      </c>
      <c r="K25" s="196">
        <v>0.48</v>
      </c>
      <c r="L25" s="196">
        <v>0.64</v>
      </c>
      <c r="M25" s="197">
        <v>0.96</v>
      </c>
      <c r="N25" s="196">
        <v>1.1100000000000001</v>
      </c>
      <c r="O25" s="196">
        <v>1.46</v>
      </c>
      <c r="P25" s="196">
        <v>0.12</v>
      </c>
    </row>
    <row r="26" spans="1:16" x14ac:dyDescent="0.2">
      <c r="A26" s="5">
        <v>19</v>
      </c>
      <c r="B26" s="196">
        <v>0.35</v>
      </c>
      <c r="C26" s="196">
        <v>0.45</v>
      </c>
      <c r="D26" s="196">
        <v>0.57999999999999996</v>
      </c>
      <c r="E26" s="196">
        <v>0.8</v>
      </c>
      <c r="F26" s="197">
        <v>1.2</v>
      </c>
      <c r="G26" s="196">
        <v>1.39</v>
      </c>
      <c r="H26" s="196">
        <v>2.04</v>
      </c>
      <c r="I26" s="196">
        <v>0.28000000000000003</v>
      </c>
      <c r="J26" s="196">
        <v>0.38</v>
      </c>
      <c r="K26" s="196">
        <v>0.48</v>
      </c>
      <c r="L26" s="196">
        <v>0.64</v>
      </c>
      <c r="M26" s="197">
        <v>0.96</v>
      </c>
      <c r="N26" s="196">
        <v>1.1100000000000001</v>
      </c>
      <c r="O26" s="196">
        <v>1.46</v>
      </c>
      <c r="P26" s="196">
        <v>0.12</v>
      </c>
    </row>
    <row r="27" spans="1:16" x14ac:dyDescent="0.2">
      <c r="A27" s="5">
        <v>20</v>
      </c>
      <c r="B27" s="196">
        <v>0.35</v>
      </c>
      <c r="C27" s="196">
        <v>0.45</v>
      </c>
      <c r="D27" s="196">
        <v>0.57999999999999996</v>
      </c>
      <c r="E27" s="196">
        <v>0.8</v>
      </c>
      <c r="F27" s="197">
        <v>1.2</v>
      </c>
      <c r="G27" s="196">
        <v>1.39</v>
      </c>
      <c r="H27" s="196">
        <v>2.04</v>
      </c>
      <c r="I27" s="196">
        <v>0.28000000000000003</v>
      </c>
      <c r="J27" s="196">
        <v>0.38</v>
      </c>
      <c r="K27" s="196">
        <v>0.48</v>
      </c>
      <c r="L27" s="196">
        <v>0.64</v>
      </c>
      <c r="M27" s="197">
        <v>0.96</v>
      </c>
      <c r="N27" s="196">
        <v>1.1100000000000001</v>
      </c>
      <c r="O27" s="196">
        <v>1.46</v>
      </c>
      <c r="P27" s="196">
        <v>0.12</v>
      </c>
    </row>
    <row r="28" spans="1:16" x14ac:dyDescent="0.2">
      <c r="A28" s="5">
        <v>21</v>
      </c>
      <c r="B28" s="196">
        <v>0.35</v>
      </c>
      <c r="C28" s="196">
        <v>0.45</v>
      </c>
      <c r="D28" s="196">
        <v>0.57999999999999996</v>
      </c>
      <c r="E28" s="196">
        <v>0.8</v>
      </c>
      <c r="F28" s="197">
        <v>1.2</v>
      </c>
      <c r="G28" s="196">
        <v>1.39</v>
      </c>
      <c r="H28" s="196">
        <v>2.04</v>
      </c>
      <c r="I28" s="196">
        <v>0.28000000000000003</v>
      </c>
      <c r="J28" s="196">
        <v>0.38</v>
      </c>
      <c r="K28" s="196">
        <v>0.48</v>
      </c>
      <c r="L28" s="196">
        <v>0.64</v>
      </c>
      <c r="M28" s="197">
        <v>0.96</v>
      </c>
      <c r="N28" s="196">
        <v>1.1100000000000001</v>
      </c>
      <c r="O28" s="196">
        <v>1.46</v>
      </c>
      <c r="P28" s="196">
        <v>0.12</v>
      </c>
    </row>
    <row r="29" spans="1:16" x14ac:dyDescent="0.2">
      <c r="A29" s="5">
        <v>22</v>
      </c>
      <c r="B29" s="196">
        <v>0.35</v>
      </c>
      <c r="C29" s="196">
        <v>0.45</v>
      </c>
      <c r="D29" s="196">
        <v>0.57999999999999996</v>
      </c>
      <c r="E29" s="196">
        <v>0.8</v>
      </c>
      <c r="F29" s="197">
        <v>1.2</v>
      </c>
      <c r="G29" s="196">
        <v>1.39</v>
      </c>
      <c r="H29" s="196">
        <v>2.04</v>
      </c>
      <c r="I29" s="196">
        <v>0.28000000000000003</v>
      </c>
      <c r="J29" s="196">
        <v>0.38</v>
      </c>
      <c r="K29" s="196">
        <v>0.48</v>
      </c>
      <c r="L29" s="196">
        <v>0.64</v>
      </c>
      <c r="M29" s="197">
        <v>0.96</v>
      </c>
      <c r="N29" s="196">
        <v>1.1100000000000001</v>
      </c>
      <c r="O29" s="196">
        <v>1.46</v>
      </c>
      <c r="P29" s="196">
        <v>0.12</v>
      </c>
    </row>
    <row r="30" spans="1:16" x14ac:dyDescent="0.2">
      <c r="A30" s="5">
        <v>23</v>
      </c>
      <c r="B30" s="196">
        <v>0.35</v>
      </c>
      <c r="C30" s="196">
        <v>0.45</v>
      </c>
      <c r="D30" s="196">
        <v>0.57999999999999996</v>
      </c>
      <c r="E30" s="196">
        <v>0.8</v>
      </c>
      <c r="F30" s="197">
        <v>1.2</v>
      </c>
      <c r="G30" s="196">
        <v>1.39</v>
      </c>
      <c r="H30" s="196">
        <v>2.04</v>
      </c>
      <c r="I30" s="196">
        <v>0.28000000000000003</v>
      </c>
      <c r="J30" s="196">
        <v>0.38</v>
      </c>
      <c r="K30" s="196">
        <v>0.48</v>
      </c>
      <c r="L30" s="196">
        <v>0.64</v>
      </c>
      <c r="M30" s="197">
        <v>0.96</v>
      </c>
      <c r="N30" s="196">
        <v>1.1100000000000001</v>
      </c>
      <c r="O30" s="196">
        <v>1.46</v>
      </c>
      <c r="P30" s="196">
        <v>0.12</v>
      </c>
    </row>
    <row r="31" spans="1:16" x14ac:dyDescent="0.2">
      <c r="A31" s="5">
        <v>24</v>
      </c>
      <c r="B31" s="196">
        <v>0.35</v>
      </c>
      <c r="C31" s="196">
        <v>0.45</v>
      </c>
      <c r="D31" s="196">
        <v>0.57999999999999996</v>
      </c>
      <c r="E31" s="196">
        <v>0.8</v>
      </c>
      <c r="F31" s="197">
        <v>1.2</v>
      </c>
      <c r="G31" s="196">
        <v>1.39</v>
      </c>
      <c r="H31" s="196">
        <v>2.04</v>
      </c>
      <c r="I31" s="196">
        <v>0.28000000000000003</v>
      </c>
      <c r="J31" s="196">
        <v>0.38</v>
      </c>
      <c r="K31" s="196">
        <v>0.48</v>
      </c>
      <c r="L31" s="196">
        <v>0.64</v>
      </c>
      <c r="M31" s="197">
        <v>0.96</v>
      </c>
      <c r="N31" s="196">
        <v>1.1100000000000001</v>
      </c>
      <c r="O31" s="196">
        <v>1.46</v>
      </c>
      <c r="P31" s="196">
        <v>0.12</v>
      </c>
    </row>
    <row r="32" spans="1:16" x14ac:dyDescent="0.2">
      <c r="A32" s="5">
        <v>25</v>
      </c>
      <c r="B32" s="196">
        <v>0.35</v>
      </c>
      <c r="C32" s="196">
        <v>0.45</v>
      </c>
      <c r="D32" s="196">
        <v>0.57999999999999996</v>
      </c>
      <c r="E32" s="196">
        <v>0.8</v>
      </c>
      <c r="F32" s="197">
        <v>1.2</v>
      </c>
      <c r="G32" s="196">
        <v>1.39</v>
      </c>
      <c r="H32" s="196">
        <v>2.04</v>
      </c>
      <c r="I32" s="196">
        <v>0.28000000000000003</v>
      </c>
      <c r="J32" s="196">
        <v>0.38</v>
      </c>
      <c r="K32" s="196">
        <v>0.48</v>
      </c>
      <c r="L32" s="196">
        <v>0.64</v>
      </c>
      <c r="M32" s="197">
        <v>0.96</v>
      </c>
      <c r="N32" s="196">
        <v>1.1100000000000001</v>
      </c>
      <c r="O32" s="196">
        <v>1.46</v>
      </c>
      <c r="P32" s="196">
        <v>0.12</v>
      </c>
    </row>
    <row r="33" spans="1:16" x14ac:dyDescent="0.2">
      <c r="A33" s="5">
        <v>26</v>
      </c>
      <c r="B33" s="196">
        <v>0.36</v>
      </c>
      <c r="C33" s="196">
        <v>0.45</v>
      </c>
      <c r="D33" s="196">
        <v>0.57999999999999996</v>
      </c>
      <c r="E33" s="196">
        <v>0.8</v>
      </c>
      <c r="F33" s="197">
        <v>1.2</v>
      </c>
      <c r="G33" s="196">
        <v>1.41</v>
      </c>
      <c r="H33" s="196">
        <v>2.04</v>
      </c>
      <c r="I33" s="196">
        <v>0.28999999999999998</v>
      </c>
      <c r="J33" s="196">
        <v>0.39</v>
      </c>
      <c r="K33" s="196">
        <v>0.48</v>
      </c>
      <c r="L33" s="196">
        <v>0.65</v>
      </c>
      <c r="M33" s="197">
        <v>0.98</v>
      </c>
      <c r="N33" s="196">
        <v>1.1399999999999999</v>
      </c>
      <c r="O33" s="196">
        <v>1.5</v>
      </c>
      <c r="P33" s="196">
        <v>0.13</v>
      </c>
    </row>
    <row r="34" spans="1:16" x14ac:dyDescent="0.2">
      <c r="A34" s="5">
        <v>27</v>
      </c>
      <c r="B34" s="196">
        <v>0.36</v>
      </c>
      <c r="C34" s="196">
        <v>0.45</v>
      </c>
      <c r="D34" s="196">
        <v>0.57999999999999996</v>
      </c>
      <c r="E34" s="196">
        <v>0.8</v>
      </c>
      <c r="F34" s="197">
        <v>1.2</v>
      </c>
      <c r="G34" s="196">
        <v>1.44</v>
      </c>
      <c r="H34" s="196">
        <v>2.0499999999999998</v>
      </c>
      <c r="I34" s="196">
        <v>0.3</v>
      </c>
      <c r="J34" s="196">
        <v>0.39</v>
      </c>
      <c r="K34" s="196">
        <v>0.49</v>
      </c>
      <c r="L34" s="196">
        <v>0.66</v>
      </c>
      <c r="M34" s="197">
        <v>0.99</v>
      </c>
      <c r="N34" s="196">
        <v>1.17</v>
      </c>
      <c r="O34" s="196">
        <v>1.54</v>
      </c>
      <c r="P34" s="196">
        <v>0.13</v>
      </c>
    </row>
    <row r="35" spans="1:16" x14ac:dyDescent="0.2">
      <c r="A35" s="5">
        <v>28</v>
      </c>
      <c r="B35" s="196">
        <v>0.37</v>
      </c>
      <c r="C35" s="196">
        <v>0.45</v>
      </c>
      <c r="D35" s="196">
        <v>0.57999999999999996</v>
      </c>
      <c r="E35" s="196">
        <v>0.8</v>
      </c>
      <c r="F35" s="197">
        <v>1.2</v>
      </c>
      <c r="G35" s="196">
        <v>1.46</v>
      </c>
      <c r="H35" s="196">
        <v>2.0499999999999998</v>
      </c>
      <c r="I35" s="196">
        <v>0.31</v>
      </c>
      <c r="J35" s="196">
        <v>0.4</v>
      </c>
      <c r="K35" s="196">
        <v>0.5</v>
      </c>
      <c r="L35" s="196">
        <v>0.67</v>
      </c>
      <c r="M35" s="197">
        <v>1.01</v>
      </c>
      <c r="N35" s="196">
        <v>1.2</v>
      </c>
      <c r="O35" s="196">
        <v>1.58</v>
      </c>
      <c r="P35" s="196">
        <v>0.14000000000000001</v>
      </c>
    </row>
    <row r="36" spans="1:16" x14ac:dyDescent="0.2">
      <c r="A36" s="5">
        <v>29</v>
      </c>
      <c r="B36" s="196">
        <v>0.37</v>
      </c>
      <c r="C36" s="196">
        <v>0.45</v>
      </c>
      <c r="D36" s="196">
        <v>0.57999999999999996</v>
      </c>
      <c r="E36" s="196">
        <v>0.8</v>
      </c>
      <c r="F36" s="197">
        <v>1.2</v>
      </c>
      <c r="G36" s="196">
        <v>1.48</v>
      </c>
      <c r="H36" s="196">
        <v>2.06</v>
      </c>
      <c r="I36" s="196">
        <v>0.32</v>
      </c>
      <c r="J36" s="196">
        <v>0.4</v>
      </c>
      <c r="K36" s="196">
        <v>0.51</v>
      </c>
      <c r="L36" s="196">
        <v>0.69</v>
      </c>
      <c r="M36" s="197">
        <v>1.04</v>
      </c>
      <c r="N36" s="196">
        <v>1.23</v>
      </c>
      <c r="O36" s="196">
        <v>1.62</v>
      </c>
      <c r="P36" s="196">
        <v>0.15</v>
      </c>
    </row>
    <row r="37" spans="1:16" x14ac:dyDescent="0.2">
      <c r="A37" s="5">
        <v>30</v>
      </c>
      <c r="B37" s="196">
        <v>0.38</v>
      </c>
      <c r="C37" s="196">
        <v>0.45</v>
      </c>
      <c r="D37" s="196">
        <v>0.57999999999999996</v>
      </c>
      <c r="E37" s="196">
        <v>0.8</v>
      </c>
      <c r="F37" s="197">
        <v>1.2</v>
      </c>
      <c r="G37" s="196">
        <v>1.5</v>
      </c>
      <c r="H37" s="196">
        <v>2.06</v>
      </c>
      <c r="I37" s="196">
        <v>0.34</v>
      </c>
      <c r="J37" s="196">
        <v>0.41</v>
      </c>
      <c r="K37" s="196">
        <v>0.52</v>
      </c>
      <c r="L37" s="196">
        <v>0.71</v>
      </c>
      <c r="M37" s="197">
        <v>1.07</v>
      </c>
      <c r="N37" s="196">
        <v>1.26</v>
      </c>
      <c r="O37" s="196">
        <v>1.66</v>
      </c>
      <c r="P37" s="196">
        <v>0.16</v>
      </c>
    </row>
    <row r="38" spans="1:16" x14ac:dyDescent="0.2">
      <c r="A38" s="5">
        <v>31</v>
      </c>
      <c r="B38" s="196">
        <v>0.38</v>
      </c>
      <c r="C38" s="196">
        <v>0.53</v>
      </c>
      <c r="D38" s="196">
        <v>0.61</v>
      </c>
      <c r="E38" s="196">
        <v>0.81</v>
      </c>
      <c r="F38" s="197">
        <v>1.22</v>
      </c>
      <c r="G38" s="196">
        <v>1.55</v>
      </c>
      <c r="H38" s="196">
        <v>2.09</v>
      </c>
      <c r="I38" s="196">
        <v>0.35</v>
      </c>
      <c r="J38" s="196">
        <v>0.47</v>
      </c>
      <c r="K38" s="196">
        <v>0.53</v>
      </c>
      <c r="L38" s="196">
        <v>0.74</v>
      </c>
      <c r="M38" s="197">
        <v>1.1100000000000001</v>
      </c>
      <c r="N38" s="196">
        <v>1.39</v>
      </c>
      <c r="O38" s="196">
        <v>1.7</v>
      </c>
      <c r="P38" s="196">
        <v>0.18</v>
      </c>
    </row>
    <row r="39" spans="1:16" x14ac:dyDescent="0.2">
      <c r="A39" s="5">
        <v>32</v>
      </c>
      <c r="B39" s="196">
        <v>0.39</v>
      </c>
      <c r="C39" s="196">
        <v>0.53</v>
      </c>
      <c r="D39" s="196">
        <v>0.61</v>
      </c>
      <c r="E39" s="196">
        <v>0.82</v>
      </c>
      <c r="F39" s="197">
        <v>1.23</v>
      </c>
      <c r="G39" s="196">
        <v>1.61</v>
      </c>
      <c r="H39" s="196">
        <v>2.12</v>
      </c>
      <c r="I39" s="196">
        <v>0.36</v>
      </c>
      <c r="J39" s="196">
        <v>0.47</v>
      </c>
      <c r="K39" s="196">
        <v>0.53</v>
      </c>
      <c r="L39" s="196">
        <v>0.76</v>
      </c>
      <c r="M39" s="197">
        <v>1.1399999999999999</v>
      </c>
      <c r="N39" s="196">
        <v>1.45</v>
      </c>
      <c r="O39" s="196">
        <v>1.74</v>
      </c>
      <c r="P39" s="196">
        <v>0.2</v>
      </c>
    </row>
    <row r="40" spans="1:16" x14ac:dyDescent="0.2">
      <c r="A40" s="5">
        <v>33</v>
      </c>
      <c r="B40" s="196">
        <v>0.39</v>
      </c>
      <c r="C40" s="196">
        <v>0.53</v>
      </c>
      <c r="D40" s="196">
        <v>0.63</v>
      </c>
      <c r="E40" s="196">
        <v>0.84</v>
      </c>
      <c r="F40" s="197">
        <v>1.26</v>
      </c>
      <c r="G40" s="196">
        <v>1.67</v>
      </c>
      <c r="H40" s="196">
        <v>2.15</v>
      </c>
      <c r="I40" s="196">
        <v>0.37</v>
      </c>
      <c r="J40" s="196">
        <v>0.48</v>
      </c>
      <c r="K40" s="196">
        <v>0.53</v>
      </c>
      <c r="L40" s="196">
        <v>0.78</v>
      </c>
      <c r="M40" s="197">
        <v>1.17</v>
      </c>
      <c r="N40" s="196">
        <v>1.5</v>
      </c>
      <c r="O40" s="196">
        <v>1.78</v>
      </c>
      <c r="P40" s="196">
        <v>0.22</v>
      </c>
    </row>
    <row r="41" spans="1:16" x14ac:dyDescent="0.2">
      <c r="A41" s="5">
        <v>34</v>
      </c>
      <c r="B41" s="196">
        <v>0.4</v>
      </c>
      <c r="C41" s="196">
        <v>0.54</v>
      </c>
      <c r="D41" s="196">
        <v>0.63</v>
      </c>
      <c r="E41" s="196">
        <v>0.86</v>
      </c>
      <c r="F41" s="197">
        <v>1.29</v>
      </c>
      <c r="G41" s="196">
        <v>1.73</v>
      </c>
      <c r="H41" s="196">
        <v>2.19</v>
      </c>
      <c r="I41" s="196">
        <v>0.38</v>
      </c>
      <c r="J41" s="196">
        <v>0.49</v>
      </c>
      <c r="K41" s="196">
        <v>0.54</v>
      </c>
      <c r="L41" s="196">
        <v>0.8</v>
      </c>
      <c r="M41" s="197">
        <v>1.2</v>
      </c>
      <c r="N41" s="196">
        <v>1.55</v>
      </c>
      <c r="O41" s="196">
        <v>1.82</v>
      </c>
      <c r="P41" s="196">
        <v>0.24</v>
      </c>
    </row>
    <row r="42" spans="1:16" x14ac:dyDescent="0.2">
      <c r="A42" s="5">
        <v>35</v>
      </c>
      <c r="B42" s="196">
        <v>0.4</v>
      </c>
      <c r="C42" s="196">
        <v>0.55000000000000004</v>
      </c>
      <c r="D42" s="196">
        <v>0.64</v>
      </c>
      <c r="E42" s="196">
        <v>0.88</v>
      </c>
      <c r="F42" s="197">
        <v>1.32</v>
      </c>
      <c r="G42" s="196">
        <v>1.79</v>
      </c>
      <c r="H42" s="196">
        <v>2.23</v>
      </c>
      <c r="I42" s="196">
        <v>0.39</v>
      </c>
      <c r="J42" s="196">
        <v>0.5</v>
      </c>
      <c r="K42" s="196">
        <v>0.55000000000000004</v>
      </c>
      <c r="L42" s="196">
        <v>0.82</v>
      </c>
      <c r="M42" s="197">
        <v>1.23</v>
      </c>
      <c r="N42" s="196">
        <v>1.62</v>
      </c>
      <c r="O42" s="196">
        <v>1.88</v>
      </c>
      <c r="P42" s="196">
        <v>0.26</v>
      </c>
    </row>
    <row r="43" spans="1:16" x14ac:dyDescent="0.2">
      <c r="A43" s="5">
        <v>36</v>
      </c>
      <c r="B43" s="196">
        <v>0.43</v>
      </c>
      <c r="C43" s="196">
        <v>0.6</v>
      </c>
      <c r="D43" s="196">
        <v>0.71</v>
      </c>
      <c r="E43" s="196">
        <v>0.95</v>
      </c>
      <c r="F43" s="197">
        <v>1.43</v>
      </c>
      <c r="G43" s="196">
        <v>1.9</v>
      </c>
      <c r="H43" s="196">
        <v>2.4500000000000002</v>
      </c>
      <c r="I43" s="196">
        <v>0.42</v>
      </c>
      <c r="J43" s="196">
        <v>0.54</v>
      </c>
      <c r="K43" s="196">
        <v>0.6</v>
      </c>
      <c r="L43" s="196">
        <v>0.86</v>
      </c>
      <c r="M43" s="197">
        <v>1.29</v>
      </c>
      <c r="N43" s="196">
        <v>1.69</v>
      </c>
      <c r="O43" s="196">
        <v>2</v>
      </c>
      <c r="P43" s="196">
        <v>0.28000000000000003</v>
      </c>
    </row>
    <row r="44" spans="1:16" x14ac:dyDescent="0.2">
      <c r="A44" s="5">
        <v>37</v>
      </c>
      <c r="B44" s="196">
        <v>0.48</v>
      </c>
      <c r="C44" s="196">
        <v>0.65</v>
      </c>
      <c r="D44" s="196">
        <v>0.78</v>
      </c>
      <c r="E44" s="196">
        <v>1.02</v>
      </c>
      <c r="F44" s="197">
        <v>1.53</v>
      </c>
      <c r="G44" s="196">
        <v>2.0499999999999998</v>
      </c>
      <c r="H44" s="196">
        <v>2.68</v>
      </c>
      <c r="I44" s="196">
        <v>0.45</v>
      </c>
      <c r="J44" s="196">
        <v>0.57999999999999996</v>
      </c>
      <c r="K44" s="196">
        <v>0.65</v>
      </c>
      <c r="L44" s="196">
        <v>0.91</v>
      </c>
      <c r="M44" s="197">
        <v>1.37</v>
      </c>
      <c r="N44" s="196">
        <v>1.78</v>
      </c>
      <c r="O44" s="196">
        <v>2.15</v>
      </c>
      <c r="P44" s="196">
        <v>0.3</v>
      </c>
    </row>
    <row r="45" spans="1:16" x14ac:dyDescent="0.2">
      <c r="A45" s="5">
        <v>38</v>
      </c>
      <c r="B45" s="196">
        <v>0.54</v>
      </c>
      <c r="C45" s="196">
        <v>0.7</v>
      </c>
      <c r="D45" s="196">
        <v>0.85</v>
      </c>
      <c r="E45" s="196">
        <v>1.1100000000000001</v>
      </c>
      <c r="F45" s="197">
        <v>1.67</v>
      </c>
      <c r="G45" s="196">
        <v>2.2599999999999998</v>
      </c>
      <c r="H45" s="196">
        <v>2.92</v>
      </c>
      <c r="I45" s="196">
        <v>0.48</v>
      </c>
      <c r="J45" s="196">
        <v>0.63</v>
      </c>
      <c r="K45" s="196">
        <v>0.7</v>
      </c>
      <c r="L45" s="196">
        <v>0.98</v>
      </c>
      <c r="M45" s="197">
        <v>1.47</v>
      </c>
      <c r="N45" s="196">
        <v>1.93</v>
      </c>
      <c r="O45" s="196">
        <v>2.31</v>
      </c>
      <c r="P45" s="196">
        <v>0.33</v>
      </c>
    </row>
    <row r="46" spans="1:16" x14ac:dyDescent="0.2">
      <c r="A46" s="5">
        <v>39</v>
      </c>
      <c r="B46" s="196">
        <v>0.6</v>
      </c>
      <c r="C46" s="196">
        <v>0.75</v>
      </c>
      <c r="D46" s="196">
        <v>0.93</v>
      </c>
      <c r="E46" s="196">
        <v>1.21</v>
      </c>
      <c r="F46" s="197">
        <v>1.82</v>
      </c>
      <c r="G46" s="196">
        <v>2.4700000000000002</v>
      </c>
      <c r="H46" s="196">
        <v>3.2</v>
      </c>
      <c r="I46" s="196">
        <v>0.51</v>
      </c>
      <c r="J46" s="196">
        <v>0.67</v>
      </c>
      <c r="K46" s="196">
        <v>0.75</v>
      </c>
      <c r="L46" s="196">
        <v>1.06</v>
      </c>
      <c r="M46" s="197">
        <v>1.59</v>
      </c>
      <c r="N46" s="196">
        <v>2.14</v>
      </c>
      <c r="O46" s="196">
        <v>2.5099999999999998</v>
      </c>
      <c r="P46" s="196">
        <v>0.36</v>
      </c>
    </row>
    <row r="47" spans="1:16" x14ac:dyDescent="0.2">
      <c r="A47" s="5">
        <v>40</v>
      </c>
      <c r="B47" s="196">
        <v>0.66</v>
      </c>
      <c r="C47" s="196">
        <v>0.8</v>
      </c>
      <c r="D47" s="196">
        <v>1.02</v>
      </c>
      <c r="E47" s="196">
        <v>1.32</v>
      </c>
      <c r="F47" s="197">
        <v>1.98</v>
      </c>
      <c r="G47" s="196">
        <v>2.73</v>
      </c>
      <c r="H47" s="196">
        <v>3.51</v>
      </c>
      <c r="I47" s="196">
        <v>0.54</v>
      </c>
      <c r="J47" s="196">
        <v>0.71</v>
      </c>
      <c r="K47" s="196">
        <v>0.8</v>
      </c>
      <c r="L47" s="196">
        <v>1.1399999999999999</v>
      </c>
      <c r="M47" s="197">
        <v>1.71</v>
      </c>
      <c r="N47" s="196">
        <v>2.38</v>
      </c>
      <c r="O47" s="196">
        <v>2.77</v>
      </c>
      <c r="P47" s="196">
        <v>0.4</v>
      </c>
    </row>
    <row r="48" spans="1:16" x14ac:dyDescent="0.2">
      <c r="A48" s="5">
        <v>41</v>
      </c>
      <c r="B48" s="196">
        <v>0.73</v>
      </c>
      <c r="C48" s="196">
        <v>0.89</v>
      </c>
      <c r="D48" s="196">
        <v>1.04</v>
      </c>
      <c r="E48" s="196">
        <v>1.43</v>
      </c>
      <c r="F48" s="197">
        <v>2.15</v>
      </c>
      <c r="G48" s="196">
        <v>3.17</v>
      </c>
      <c r="H48" s="196">
        <v>3.85</v>
      </c>
      <c r="I48" s="196">
        <v>0.56999999999999995</v>
      </c>
      <c r="J48" s="196">
        <v>0.76</v>
      </c>
      <c r="K48" s="196">
        <v>0.86</v>
      </c>
      <c r="L48" s="196">
        <v>1.2</v>
      </c>
      <c r="M48" s="197">
        <v>1.8</v>
      </c>
      <c r="N48" s="196">
        <v>2.5</v>
      </c>
      <c r="O48" s="196">
        <v>3.01</v>
      </c>
      <c r="P48" s="196">
        <v>0.45</v>
      </c>
    </row>
    <row r="49" spans="1:16" x14ac:dyDescent="0.2">
      <c r="A49" s="5">
        <v>42</v>
      </c>
      <c r="B49" s="196">
        <v>0.81</v>
      </c>
      <c r="C49" s="196">
        <v>0.99</v>
      </c>
      <c r="D49" s="196">
        <v>1.1299999999999999</v>
      </c>
      <c r="E49" s="196">
        <v>1.56</v>
      </c>
      <c r="F49" s="197">
        <v>2.34</v>
      </c>
      <c r="G49" s="196">
        <v>3.5</v>
      </c>
      <c r="H49" s="196">
        <v>4.2300000000000004</v>
      </c>
      <c r="I49" s="196">
        <v>0.61</v>
      </c>
      <c r="J49" s="196">
        <v>0.82</v>
      </c>
      <c r="K49" s="196">
        <v>0.94</v>
      </c>
      <c r="L49" s="196">
        <v>1.29</v>
      </c>
      <c r="M49" s="197">
        <v>1.94</v>
      </c>
      <c r="N49" s="196">
        <v>2.69</v>
      </c>
      <c r="O49" s="196">
        <v>3.23</v>
      </c>
      <c r="P49" s="196">
        <v>0.51</v>
      </c>
    </row>
    <row r="50" spans="1:16" x14ac:dyDescent="0.2">
      <c r="A50" s="5">
        <v>43</v>
      </c>
      <c r="B50" s="196">
        <v>0.88</v>
      </c>
      <c r="C50" s="196">
        <v>1.1100000000000001</v>
      </c>
      <c r="D50" s="196">
        <v>1.25</v>
      </c>
      <c r="E50" s="196">
        <v>1.71</v>
      </c>
      <c r="F50" s="197">
        <v>2.57</v>
      </c>
      <c r="G50" s="196">
        <v>3.88</v>
      </c>
      <c r="H50" s="196">
        <v>4.66</v>
      </c>
      <c r="I50" s="196">
        <v>0.65</v>
      </c>
      <c r="J50" s="196">
        <v>0.85</v>
      </c>
      <c r="K50" s="196">
        <v>1.03</v>
      </c>
      <c r="L50" s="196">
        <v>1.4</v>
      </c>
      <c r="M50" s="197">
        <v>2.1</v>
      </c>
      <c r="N50" s="196">
        <v>2.9</v>
      </c>
      <c r="O50" s="196">
        <v>3.54</v>
      </c>
      <c r="P50" s="196">
        <v>0.57999999999999996</v>
      </c>
    </row>
    <row r="51" spans="1:16" x14ac:dyDescent="0.2">
      <c r="A51" s="5">
        <v>44</v>
      </c>
      <c r="B51" s="196">
        <v>0.96</v>
      </c>
      <c r="C51" s="196">
        <v>1.25</v>
      </c>
      <c r="D51" s="196">
        <v>1.39</v>
      </c>
      <c r="E51" s="196">
        <v>1.89</v>
      </c>
      <c r="F51" s="197">
        <v>2.84</v>
      </c>
      <c r="G51" s="196">
        <v>4.33</v>
      </c>
      <c r="H51" s="196">
        <v>5.14</v>
      </c>
      <c r="I51" s="196">
        <v>0.7</v>
      </c>
      <c r="J51" s="196">
        <v>0.91</v>
      </c>
      <c r="K51" s="196">
        <v>1.1299999999999999</v>
      </c>
      <c r="L51" s="196">
        <v>1.53</v>
      </c>
      <c r="M51" s="197">
        <v>2.2999999999999998</v>
      </c>
      <c r="N51" s="196">
        <v>3.17</v>
      </c>
      <c r="O51" s="196">
        <v>3.85</v>
      </c>
      <c r="P51" s="196">
        <v>0.66</v>
      </c>
    </row>
    <row r="52" spans="1:16" x14ac:dyDescent="0.2">
      <c r="A52" s="5">
        <v>45</v>
      </c>
      <c r="B52" s="196">
        <v>1.03</v>
      </c>
      <c r="C52" s="196">
        <v>1.38</v>
      </c>
      <c r="D52" s="196">
        <v>1.55</v>
      </c>
      <c r="E52" s="196">
        <v>2.08</v>
      </c>
      <c r="F52" s="197">
        <v>3.12</v>
      </c>
      <c r="G52" s="196">
        <v>4.79</v>
      </c>
      <c r="H52" s="196">
        <v>5.65</v>
      </c>
      <c r="I52" s="196">
        <v>0.76</v>
      </c>
      <c r="J52" s="196">
        <v>0.96</v>
      </c>
      <c r="K52" s="196">
        <v>1.24</v>
      </c>
      <c r="L52" s="196">
        <v>1.68</v>
      </c>
      <c r="M52" s="197">
        <v>2.52</v>
      </c>
      <c r="N52" s="196">
        <v>3.46</v>
      </c>
      <c r="O52" s="196">
        <v>4.18</v>
      </c>
      <c r="P52" s="196">
        <v>0.75</v>
      </c>
    </row>
    <row r="53" spans="1:16" x14ac:dyDescent="0.2">
      <c r="A53" s="5">
        <v>46</v>
      </c>
      <c r="B53" s="196">
        <v>1.1299999999999999</v>
      </c>
      <c r="C53" s="196">
        <v>1.52</v>
      </c>
      <c r="D53" s="196">
        <v>1.71</v>
      </c>
      <c r="E53" s="196">
        <v>2.29</v>
      </c>
      <c r="F53" s="197">
        <v>3.44</v>
      </c>
      <c r="G53" s="196">
        <v>5.27</v>
      </c>
      <c r="H53" s="196">
        <v>6.19</v>
      </c>
      <c r="I53" s="196">
        <v>0.82</v>
      </c>
      <c r="J53" s="196">
        <v>1.05</v>
      </c>
      <c r="K53" s="196">
        <v>1.36</v>
      </c>
      <c r="L53" s="196">
        <v>1.83</v>
      </c>
      <c r="M53" s="197">
        <v>2.75</v>
      </c>
      <c r="N53" s="196">
        <v>3.79</v>
      </c>
      <c r="O53" s="196">
        <v>4.51</v>
      </c>
      <c r="P53" s="196">
        <v>0.86</v>
      </c>
    </row>
    <row r="54" spans="1:16" x14ac:dyDescent="0.2">
      <c r="A54" s="5">
        <v>47</v>
      </c>
      <c r="B54" s="196">
        <v>1.24</v>
      </c>
      <c r="C54" s="196">
        <v>1.67</v>
      </c>
      <c r="D54" s="196">
        <v>1.88</v>
      </c>
      <c r="E54" s="196">
        <v>2.5099999999999998</v>
      </c>
      <c r="F54" s="197">
        <v>3.77</v>
      </c>
      <c r="G54" s="196">
        <v>5.8</v>
      </c>
      <c r="H54" s="196">
        <v>6.79</v>
      </c>
      <c r="I54" s="196">
        <v>0.88</v>
      </c>
      <c r="J54" s="196">
        <v>1.1499999999999999</v>
      </c>
      <c r="K54" s="196">
        <v>1.49</v>
      </c>
      <c r="L54" s="196">
        <v>1.98</v>
      </c>
      <c r="M54" s="197">
        <v>2.97</v>
      </c>
      <c r="N54" s="196">
        <v>4.13</v>
      </c>
      <c r="O54" s="196">
        <v>4.87</v>
      </c>
      <c r="P54" s="196">
        <v>1</v>
      </c>
    </row>
    <row r="55" spans="1:16" x14ac:dyDescent="0.2">
      <c r="A55" s="5">
        <v>48</v>
      </c>
      <c r="B55" s="196">
        <v>1.36</v>
      </c>
      <c r="C55" s="196">
        <v>1.82</v>
      </c>
      <c r="D55" s="196">
        <v>2.0499999999999998</v>
      </c>
      <c r="E55" s="196">
        <v>2.75</v>
      </c>
      <c r="F55" s="197">
        <v>4.13</v>
      </c>
      <c r="G55" s="196">
        <v>6.36</v>
      </c>
      <c r="H55" s="196">
        <v>7.43</v>
      </c>
      <c r="I55" s="196">
        <v>0.95</v>
      </c>
      <c r="J55" s="196">
        <v>1.25</v>
      </c>
      <c r="K55" s="196">
        <v>1.62</v>
      </c>
      <c r="L55" s="196">
        <v>2.13</v>
      </c>
      <c r="M55" s="197">
        <v>3.2</v>
      </c>
      <c r="N55" s="196">
        <v>4.47</v>
      </c>
      <c r="O55" s="196">
        <v>5.3</v>
      </c>
      <c r="P55" s="196">
        <v>1.17</v>
      </c>
    </row>
    <row r="56" spans="1:16" x14ac:dyDescent="0.2">
      <c r="A56" s="5">
        <v>49</v>
      </c>
      <c r="B56" s="196">
        <v>1.48</v>
      </c>
      <c r="C56" s="196">
        <v>1.97</v>
      </c>
      <c r="D56" s="196">
        <v>2.2200000000000002</v>
      </c>
      <c r="E56" s="196">
        <v>2.99</v>
      </c>
      <c r="F56" s="197">
        <v>4.49</v>
      </c>
      <c r="G56" s="196">
        <v>6.95</v>
      </c>
      <c r="H56" s="196">
        <v>8.1199999999999992</v>
      </c>
      <c r="I56" s="196">
        <v>1.06</v>
      </c>
      <c r="J56" s="196">
        <v>1.35</v>
      </c>
      <c r="K56" s="196">
        <v>1.75</v>
      </c>
      <c r="L56" s="196">
        <v>2.29</v>
      </c>
      <c r="M56" s="197">
        <v>3.44</v>
      </c>
      <c r="N56" s="196">
        <v>4.83</v>
      </c>
      <c r="O56" s="196">
        <v>5.75</v>
      </c>
      <c r="P56" s="196">
        <v>1.38</v>
      </c>
    </row>
    <row r="57" spans="1:16" x14ac:dyDescent="0.2">
      <c r="A57" s="5">
        <v>50</v>
      </c>
      <c r="B57" s="196">
        <v>1.61</v>
      </c>
      <c r="C57" s="196">
        <v>2.13</v>
      </c>
      <c r="D57" s="196">
        <v>2.39</v>
      </c>
      <c r="E57" s="196">
        <v>3.25</v>
      </c>
      <c r="F57" s="197">
        <v>4.88</v>
      </c>
      <c r="G57" s="196">
        <v>7.57</v>
      </c>
      <c r="H57" s="196">
        <v>8.86</v>
      </c>
      <c r="I57" s="196">
        <v>1.17</v>
      </c>
      <c r="J57" s="196">
        <v>1.45</v>
      </c>
      <c r="K57" s="196">
        <v>1.88</v>
      </c>
      <c r="L57" s="196">
        <v>2.4500000000000002</v>
      </c>
      <c r="M57" s="197">
        <v>3.68</v>
      </c>
      <c r="N57" s="196">
        <v>5.18</v>
      </c>
      <c r="O57" s="196">
        <v>6.2</v>
      </c>
      <c r="P57" s="196">
        <v>1.63</v>
      </c>
    </row>
    <row r="58" spans="1:16" x14ac:dyDescent="0.2">
      <c r="A58" s="5">
        <v>51</v>
      </c>
      <c r="B58" s="196">
        <v>1.69</v>
      </c>
      <c r="C58" s="196">
        <v>2.2799999999999998</v>
      </c>
      <c r="D58" s="196">
        <v>2.57</v>
      </c>
      <c r="E58" s="196">
        <v>3.53</v>
      </c>
      <c r="F58" s="197">
        <v>5.3</v>
      </c>
      <c r="G58" s="196">
        <v>7.73</v>
      </c>
      <c r="H58" s="196">
        <v>9.66</v>
      </c>
      <c r="I58" s="196">
        <v>1.28</v>
      </c>
      <c r="J58" s="196">
        <v>1.58</v>
      </c>
      <c r="K58" s="196">
        <v>2.02</v>
      </c>
      <c r="L58" s="196">
        <v>2.61</v>
      </c>
      <c r="M58" s="197">
        <v>3.92</v>
      </c>
      <c r="N58" s="196">
        <v>5.3</v>
      </c>
      <c r="O58" s="196">
        <v>6.66</v>
      </c>
      <c r="P58" s="196">
        <v>1.92</v>
      </c>
    </row>
    <row r="59" spans="1:16" x14ac:dyDescent="0.2">
      <c r="A59" s="5">
        <v>52</v>
      </c>
      <c r="B59" s="196">
        <v>1.83</v>
      </c>
      <c r="C59" s="196">
        <v>2.4</v>
      </c>
      <c r="D59" s="196">
        <v>2.78</v>
      </c>
      <c r="E59" s="196">
        <v>3.84</v>
      </c>
      <c r="F59" s="197">
        <v>5.76</v>
      </c>
      <c r="G59" s="196">
        <v>8.0399999999999991</v>
      </c>
      <c r="H59" s="196">
        <v>10.54</v>
      </c>
      <c r="I59" s="196">
        <v>1.39</v>
      </c>
      <c r="J59" s="196">
        <v>1.71</v>
      </c>
      <c r="K59" s="196">
        <v>2.16</v>
      </c>
      <c r="L59" s="196">
        <v>2.77</v>
      </c>
      <c r="M59" s="197">
        <v>4.16</v>
      </c>
      <c r="N59" s="196">
        <v>5.62</v>
      </c>
      <c r="O59" s="196">
        <v>7.08</v>
      </c>
      <c r="P59" s="196">
        <v>2.25</v>
      </c>
    </row>
    <row r="60" spans="1:16" x14ac:dyDescent="0.2">
      <c r="A60" s="5">
        <v>53</v>
      </c>
      <c r="B60" s="196">
        <v>2</v>
      </c>
      <c r="C60" s="196">
        <v>2.58</v>
      </c>
      <c r="D60" s="196">
        <v>3.03</v>
      </c>
      <c r="E60" s="196">
        <v>4.2</v>
      </c>
      <c r="F60" s="197">
        <v>6.3</v>
      </c>
      <c r="G60" s="196">
        <v>8.7899999999999991</v>
      </c>
      <c r="H60" s="196">
        <v>11.51</v>
      </c>
      <c r="I60" s="196">
        <v>1.5</v>
      </c>
      <c r="J60" s="196">
        <v>1.84</v>
      </c>
      <c r="K60" s="196">
        <v>2.33</v>
      </c>
      <c r="L60" s="196">
        <v>2.93</v>
      </c>
      <c r="M60" s="197">
        <v>4.4000000000000004</v>
      </c>
      <c r="N60" s="196">
        <v>5.98</v>
      </c>
      <c r="O60" s="196">
        <v>7.53</v>
      </c>
      <c r="P60" s="196">
        <v>2.62</v>
      </c>
    </row>
    <row r="61" spans="1:16" x14ac:dyDescent="0.2">
      <c r="A61" s="5">
        <v>54</v>
      </c>
      <c r="B61" s="196">
        <v>2.2000000000000002</v>
      </c>
      <c r="C61" s="196">
        <v>2.81</v>
      </c>
      <c r="D61" s="196">
        <v>3.34</v>
      </c>
      <c r="E61" s="196">
        <v>4.63</v>
      </c>
      <c r="F61" s="197">
        <v>6.95</v>
      </c>
      <c r="G61" s="196">
        <v>9.66</v>
      </c>
      <c r="H61" s="196">
        <v>12.61</v>
      </c>
      <c r="I61" s="196">
        <v>1.61</v>
      </c>
      <c r="J61" s="196">
        <v>2</v>
      </c>
      <c r="K61" s="196">
        <v>2.5099999999999998</v>
      </c>
      <c r="L61" s="196">
        <v>3.14</v>
      </c>
      <c r="M61" s="197">
        <v>4.71</v>
      </c>
      <c r="N61" s="196">
        <v>6.38</v>
      </c>
      <c r="O61" s="196">
        <v>8.07</v>
      </c>
      <c r="P61" s="196">
        <v>3.04</v>
      </c>
    </row>
    <row r="62" spans="1:16" x14ac:dyDescent="0.2">
      <c r="A62" s="5">
        <v>55</v>
      </c>
      <c r="B62" s="196">
        <v>2.4500000000000002</v>
      </c>
      <c r="C62" s="196">
        <v>3.11</v>
      </c>
      <c r="D62" s="196">
        <v>3.73</v>
      </c>
      <c r="E62" s="196">
        <v>5.15</v>
      </c>
      <c r="F62" s="197">
        <v>7.73</v>
      </c>
      <c r="G62" s="196">
        <v>10.66</v>
      </c>
      <c r="H62" s="196">
        <v>13.84</v>
      </c>
      <c r="I62" s="196">
        <v>1.72</v>
      </c>
      <c r="J62" s="196">
        <v>2.2000000000000002</v>
      </c>
      <c r="K62" s="196">
        <v>2.74</v>
      </c>
      <c r="L62" s="196">
        <v>3.43</v>
      </c>
      <c r="M62" s="197">
        <v>5.15</v>
      </c>
      <c r="N62" s="196">
        <v>6.85</v>
      </c>
      <c r="O62" s="196">
        <v>8.7100000000000009</v>
      </c>
      <c r="P62" s="196">
        <v>3.52</v>
      </c>
    </row>
    <row r="63" spans="1:16" x14ac:dyDescent="0.2">
      <c r="A63" s="5">
        <v>56</v>
      </c>
      <c r="B63" s="196">
        <v>2.77</v>
      </c>
      <c r="C63" s="196">
        <v>3.52</v>
      </c>
      <c r="D63" s="196">
        <v>4.2300000000000004</v>
      </c>
      <c r="E63" s="196">
        <v>5.75</v>
      </c>
      <c r="F63" s="197">
        <v>8.6300000000000008</v>
      </c>
      <c r="G63" s="196">
        <v>11.79</v>
      </c>
      <c r="H63" s="196">
        <v>15.17</v>
      </c>
      <c r="I63" s="196">
        <v>1.87</v>
      </c>
      <c r="J63" s="196">
        <v>2.42</v>
      </c>
      <c r="K63" s="196">
        <v>2.98</v>
      </c>
      <c r="L63" s="196">
        <v>3.73</v>
      </c>
      <c r="M63" s="197">
        <v>5.6</v>
      </c>
      <c r="N63" s="196">
        <v>7.38</v>
      </c>
      <c r="O63" s="196">
        <v>9.33</v>
      </c>
      <c r="P63" s="6" t="s">
        <v>33</v>
      </c>
    </row>
    <row r="64" spans="1:16" x14ac:dyDescent="0.2">
      <c r="A64" s="5">
        <v>57</v>
      </c>
      <c r="B64" s="196">
        <v>3.07</v>
      </c>
      <c r="C64" s="196">
        <v>3.94</v>
      </c>
      <c r="D64" s="196">
        <v>4.78</v>
      </c>
      <c r="E64" s="196">
        <v>6.45</v>
      </c>
      <c r="F64" s="197">
        <v>9.68</v>
      </c>
      <c r="G64" s="196">
        <v>13.02</v>
      </c>
      <c r="H64" s="196">
        <v>16.55</v>
      </c>
      <c r="I64" s="196">
        <v>2.02</v>
      </c>
      <c r="J64" s="196">
        <v>2.66</v>
      </c>
      <c r="K64" s="196">
        <v>3.23</v>
      </c>
      <c r="L64" s="196">
        <v>4.13</v>
      </c>
      <c r="M64" s="197">
        <v>6.2</v>
      </c>
      <c r="N64" s="196">
        <v>8.01</v>
      </c>
      <c r="O64" s="196">
        <v>10.050000000000001</v>
      </c>
      <c r="P64" s="6" t="s">
        <v>33</v>
      </c>
    </row>
    <row r="65" spans="1:16" x14ac:dyDescent="0.2">
      <c r="A65" s="5">
        <v>58</v>
      </c>
      <c r="B65" s="196">
        <v>3.37</v>
      </c>
      <c r="C65" s="196">
        <v>4.46</v>
      </c>
      <c r="D65" s="196">
        <v>5.4</v>
      </c>
      <c r="E65" s="196">
        <v>7.25</v>
      </c>
      <c r="F65" s="197">
        <v>10.88</v>
      </c>
      <c r="G65" s="196">
        <v>14.35</v>
      </c>
      <c r="H65" s="196">
        <v>17.940000000000001</v>
      </c>
      <c r="I65" s="196">
        <v>2.2200000000000002</v>
      </c>
      <c r="J65" s="196">
        <v>2.93</v>
      </c>
      <c r="K65" s="196">
        <v>3.48</v>
      </c>
      <c r="L65" s="196">
        <v>4.63</v>
      </c>
      <c r="M65" s="197">
        <v>6.95</v>
      </c>
      <c r="N65" s="196">
        <v>8.75</v>
      </c>
      <c r="O65" s="196">
        <v>10.87</v>
      </c>
      <c r="P65" s="6" t="s">
        <v>33</v>
      </c>
    </row>
    <row r="66" spans="1:16" x14ac:dyDescent="0.2">
      <c r="A66" s="5">
        <v>59</v>
      </c>
      <c r="B66" s="196">
        <v>3.67</v>
      </c>
      <c r="C66" s="196">
        <v>4.9800000000000004</v>
      </c>
      <c r="D66" s="196">
        <v>6.05</v>
      </c>
      <c r="E66" s="196">
        <v>8.1</v>
      </c>
      <c r="F66" s="197">
        <v>12.15</v>
      </c>
      <c r="G66" s="196">
        <v>15.79</v>
      </c>
      <c r="H66" s="196">
        <v>19.37</v>
      </c>
      <c r="I66" s="196">
        <v>2.42</v>
      </c>
      <c r="J66" s="196">
        <v>3.21</v>
      </c>
      <c r="K66" s="196">
        <v>3.8</v>
      </c>
      <c r="L66" s="196">
        <v>5.23</v>
      </c>
      <c r="M66" s="197">
        <v>7.85</v>
      </c>
      <c r="N66" s="196">
        <v>9.59</v>
      </c>
      <c r="O66" s="196">
        <v>11.79</v>
      </c>
      <c r="P66" s="6" t="s">
        <v>33</v>
      </c>
    </row>
    <row r="67" spans="1:16" x14ac:dyDescent="0.2">
      <c r="A67" s="5">
        <v>60</v>
      </c>
      <c r="B67" s="196">
        <v>3.97</v>
      </c>
      <c r="C67" s="196">
        <v>5.6</v>
      </c>
      <c r="D67" s="196">
        <v>6.75</v>
      </c>
      <c r="E67" s="196">
        <v>9</v>
      </c>
      <c r="F67" s="197">
        <v>13.5</v>
      </c>
      <c r="G67" s="196">
        <v>17.32</v>
      </c>
      <c r="H67" s="196">
        <v>20.91</v>
      </c>
      <c r="I67" s="196">
        <v>2.62</v>
      </c>
      <c r="J67" s="196">
        <v>3.53</v>
      </c>
      <c r="K67" s="196">
        <v>4.25</v>
      </c>
      <c r="L67" s="196">
        <v>5.83</v>
      </c>
      <c r="M67" s="197">
        <v>8.75</v>
      </c>
      <c r="N67" s="196">
        <v>10.47</v>
      </c>
      <c r="O67" s="196">
        <v>12.81</v>
      </c>
      <c r="P67" s="6" t="s">
        <v>33</v>
      </c>
    </row>
    <row r="68" spans="1:16" x14ac:dyDescent="0.2">
      <c r="A68" s="5">
        <v>61</v>
      </c>
      <c r="B68" s="196">
        <v>4.4800000000000004</v>
      </c>
      <c r="C68" s="196">
        <v>6</v>
      </c>
      <c r="D68" s="196">
        <v>7.5</v>
      </c>
      <c r="E68" s="196">
        <v>9.9</v>
      </c>
      <c r="F68" s="197">
        <v>14.85</v>
      </c>
      <c r="G68" s="196">
        <v>18.86</v>
      </c>
      <c r="H68" s="196">
        <v>22.45</v>
      </c>
      <c r="I68" s="196">
        <v>2.87</v>
      </c>
      <c r="J68" s="196">
        <v>3.65</v>
      </c>
      <c r="K68" s="196">
        <v>4.7</v>
      </c>
      <c r="L68" s="196">
        <v>6.43</v>
      </c>
      <c r="M68" s="197">
        <v>9.65</v>
      </c>
      <c r="N68" s="196">
        <v>11.07</v>
      </c>
      <c r="O68" s="196">
        <v>13.94</v>
      </c>
      <c r="P68" s="6" t="s">
        <v>33</v>
      </c>
    </row>
    <row r="69" spans="1:16" x14ac:dyDescent="0.2">
      <c r="A69" s="5">
        <v>62</v>
      </c>
      <c r="B69" s="196">
        <v>5.08</v>
      </c>
      <c r="C69" s="196">
        <v>6.7</v>
      </c>
      <c r="D69" s="196">
        <v>8.3000000000000007</v>
      </c>
      <c r="E69" s="196">
        <v>10.8</v>
      </c>
      <c r="F69" s="197">
        <v>16.2</v>
      </c>
      <c r="G69" s="196">
        <v>20.6</v>
      </c>
      <c r="H69" s="196">
        <v>24.29</v>
      </c>
      <c r="I69" s="196">
        <v>3.17</v>
      </c>
      <c r="J69" s="196">
        <v>4</v>
      </c>
      <c r="K69" s="196">
        <v>5.2</v>
      </c>
      <c r="L69" s="196">
        <v>7.13</v>
      </c>
      <c r="M69" s="197">
        <v>10.7</v>
      </c>
      <c r="N69" s="196">
        <v>12.1</v>
      </c>
      <c r="O69" s="196">
        <v>15.17</v>
      </c>
      <c r="P69" s="6" t="s">
        <v>33</v>
      </c>
    </row>
    <row r="70" spans="1:16" x14ac:dyDescent="0.2">
      <c r="A70" s="5">
        <v>63</v>
      </c>
      <c r="B70" s="196">
        <v>5.78</v>
      </c>
      <c r="C70" s="196">
        <v>7.4</v>
      </c>
      <c r="D70" s="196">
        <v>9.15</v>
      </c>
      <c r="E70" s="196">
        <v>11.8</v>
      </c>
      <c r="F70" s="197">
        <v>17.7</v>
      </c>
      <c r="G70" s="196">
        <v>22.45</v>
      </c>
      <c r="H70" s="196">
        <v>26.24</v>
      </c>
      <c r="I70" s="196">
        <v>3.55</v>
      </c>
      <c r="J70" s="196">
        <v>4.4000000000000004</v>
      </c>
      <c r="K70" s="196">
        <v>5.7</v>
      </c>
      <c r="L70" s="196">
        <v>7.93</v>
      </c>
      <c r="M70" s="197">
        <v>11.9</v>
      </c>
      <c r="N70" s="196">
        <v>13.22</v>
      </c>
      <c r="O70" s="196">
        <v>16.61</v>
      </c>
      <c r="P70" s="6" t="s">
        <v>33</v>
      </c>
    </row>
    <row r="71" spans="1:16" x14ac:dyDescent="0.2">
      <c r="A71" s="5">
        <v>64</v>
      </c>
      <c r="B71" s="196">
        <v>6.53</v>
      </c>
      <c r="C71" s="196">
        <v>8.1999999999999993</v>
      </c>
      <c r="D71" s="196">
        <v>10.199999999999999</v>
      </c>
      <c r="E71" s="196">
        <v>12.9</v>
      </c>
      <c r="F71" s="197">
        <v>19.350000000000001</v>
      </c>
      <c r="G71" s="196">
        <v>24.4</v>
      </c>
      <c r="H71" s="196">
        <v>28.5</v>
      </c>
      <c r="I71" s="196">
        <v>3.99</v>
      </c>
      <c r="J71" s="196">
        <v>4.8499999999999996</v>
      </c>
      <c r="K71" s="196">
        <v>6.2</v>
      </c>
      <c r="L71" s="196">
        <v>8.75</v>
      </c>
      <c r="M71" s="197">
        <v>13.13</v>
      </c>
      <c r="N71" s="196">
        <v>14.45</v>
      </c>
      <c r="O71" s="196">
        <v>18.55</v>
      </c>
      <c r="P71" s="6" t="s">
        <v>33</v>
      </c>
    </row>
    <row r="72" spans="1:16" x14ac:dyDescent="0.2">
      <c r="A72" s="5">
        <v>65</v>
      </c>
      <c r="B72" s="196">
        <v>7.32</v>
      </c>
      <c r="C72" s="196">
        <v>9.06</v>
      </c>
      <c r="D72" s="196">
        <v>11.4</v>
      </c>
      <c r="E72" s="196">
        <v>14.16</v>
      </c>
      <c r="F72" s="197">
        <v>21.24</v>
      </c>
      <c r="G72" s="196">
        <v>26.55</v>
      </c>
      <c r="H72" s="196">
        <v>31.24</v>
      </c>
      <c r="I72" s="196">
        <v>4.43</v>
      </c>
      <c r="J72" s="196">
        <v>5.37</v>
      </c>
      <c r="K72" s="196">
        <v>6.73</v>
      </c>
      <c r="L72" s="196">
        <v>9.61</v>
      </c>
      <c r="M72" s="197">
        <v>14.42</v>
      </c>
      <c r="N72" s="196">
        <v>15.69</v>
      </c>
      <c r="O72" s="196">
        <v>20.84</v>
      </c>
      <c r="P72" s="6" t="s">
        <v>33</v>
      </c>
    </row>
    <row r="73" spans="1:16" x14ac:dyDescent="0.2">
      <c r="A73" s="5">
        <v>66</v>
      </c>
      <c r="B73" s="6" t="s">
        <v>33</v>
      </c>
      <c r="C73" s="6" t="s">
        <v>33</v>
      </c>
      <c r="D73" s="6" t="s">
        <v>33</v>
      </c>
      <c r="E73" s="6" t="s">
        <v>33</v>
      </c>
      <c r="F73" s="6" t="s">
        <v>33</v>
      </c>
      <c r="G73" s="6" t="s">
        <v>33</v>
      </c>
      <c r="H73" s="6" t="s">
        <v>33</v>
      </c>
      <c r="I73" s="6" t="s">
        <v>33</v>
      </c>
      <c r="J73" s="6" t="s">
        <v>33</v>
      </c>
      <c r="K73" s="6" t="s">
        <v>33</v>
      </c>
      <c r="L73" s="6" t="s">
        <v>33</v>
      </c>
      <c r="M73" s="6" t="s">
        <v>33</v>
      </c>
      <c r="N73" s="6" t="s">
        <v>33</v>
      </c>
      <c r="O73" s="6" t="s">
        <v>33</v>
      </c>
      <c r="P73" s="6" t="s">
        <v>33</v>
      </c>
    </row>
    <row r="74" spans="1:16" x14ac:dyDescent="0.2">
      <c r="A74" s="5">
        <v>67</v>
      </c>
      <c r="B74" s="6" t="s">
        <v>33</v>
      </c>
      <c r="C74" s="6" t="s">
        <v>33</v>
      </c>
      <c r="D74" s="6" t="s">
        <v>33</v>
      </c>
      <c r="E74" s="6" t="s">
        <v>33</v>
      </c>
      <c r="F74" s="6" t="s">
        <v>33</v>
      </c>
      <c r="G74" s="6" t="s">
        <v>33</v>
      </c>
      <c r="H74" s="6" t="s">
        <v>33</v>
      </c>
      <c r="I74" s="6" t="s">
        <v>33</v>
      </c>
      <c r="J74" s="6" t="s">
        <v>33</v>
      </c>
      <c r="K74" s="6" t="s">
        <v>33</v>
      </c>
      <c r="L74" s="6" t="s">
        <v>33</v>
      </c>
      <c r="M74" s="6" t="s">
        <v>33</v>
      </c>
      <c r="N74" s="6" t="s">
        <v>33</v>
      </c>
      <c r="O74" s="6" t="s">
        <v>33</v>
      </c>
      <c r="P74" s="6" t="s">
        <v>33</v>
      </c>
    </row>
    <row r="75" spans="1:16" x14ac:dyDescent="0.2">
      <c r="A75" s="5">
        <v>68</v>
      </c>
      <c r="B75" s="6" t="s">
        <v>33</v>
      </c>
      <c r="C75" s="6" t="s">
        <v>33</v>
      </c>
      <c r="D75" s="6" t="s">
        <v>33</v>
      </c>
      <c r="E75" s="6" t="s">
        <v>33</v>
      </c>
      <c r="F75" s="6" t="s">
        <v>33</v>
      </c>
      <c r="G75" s="6" t="s">
        <v>33</v>
      </c>
      <c r="H75" s="6" t="s">
        <v>33</v>
      </c>
      <c r="I75" s="6" t="s">
        <v>33</v>
      </c>
      <c r="J75" s="6" t="s">
        <v>33</v>
      </c>
      <c r="K75" s="6" t="s">
        <v>33</v>
      </c>
      <c r="L75" s="6" t="s">
        <v>33</v>
      </c>
      <c r="M75" s="6" t="s">
        <v>33</v>
      </c>
      <c r="N75" s="6" t="s">
        <v>33</v>
      </c>
      <c r="O75" s="6" t="s">
        <v>33</v>
      </c>
      <c r="P75" s="6" t="s">
        <v>33</v>
      </c>
    </row>
    <row r="76" spans="1:16" x14ac:dyDescent="0.2">
      <c r="A76" s="5">
        <v>69</v>
      </c>
      <c r="B76" s="6" t="s">
        <v>33</v>
      </c>
      <c r="C76" s="6" t="s">
        <v>33</v>
      </c>
      <c r="D76" s="6" t="s">
        <v>33</v>
      </c>
      <c r="E76" s="6" t="s">
        <v>33</v>
      </c>
      <c r="F76" s="6" t="s">
        <v>33</v>
      </c>
      <c r="G76" s="6" t="s">
        <v>33</v>
      </c>
      <c r="H76" s="6" t="s">
        <v>33</v>
      </c>
      <c r="I76" s="6" t="s">
        <v>33</v>
      </c>
      <c r="J76" s="6" t="s">
        <v>33</v>
      </c>
      <c r="K76" s="6" t="s">
        <v>33</v>
      </c>
      <c r="L76" s="6" t="s">
        <v>33</v>
      </c>
      <c r="M76" s="6" t="s">
        <v>33</v>
      </c>
      <c r="N76" s="6" t="s">
        <v>33</v>
      </c>
      <c r="O76" s="6" t="s">
        <v>33</v>
      </c>
      <c r="P76" s="6" t="s">
        <v>33</v>
      </c>
    </row>
    <row r="77" spans="1:16" x14ac:dyDescent="0.2">
      <c r="A77" s="5">
        <v>70</v>
      </c>
      <c r="B77" s="6" t="s">
        <v>33</v>
      </c>
      <c r="C77" s="6" t="s">
        <v>33</v>
      </c>
      <c r="D77" s="6" t="s">
        <v>33</v>
      </c>
      <c r="E77" s="6" t="s">
        <v>33</v>
      </c>
      <c r="F77" s="6" t="s">
        <v>33</v>
      </c>
      <c r="G77" s="6" t="s">
        <v>33</v>
      </c>
      <c r="H77" s="6" t="s">
        <v>33</v>
      </c>
      <c r="I77" s="6" t="s">
        <v>33</v>
      </c>
      <c r="J77" s="6" t="s">
        <v>33</v>
      </c>
      <c r="K77" s="6" t="s">
        <v>33</v>
      </c>
      <c r="L77" s="6" t="s">
        <v>33</v>
      </c>
      <c r="M77" s="6" t="s">
        <v>33</v>
      </c>
      <c r="N77" s="6" t="s">
        <v>33</v>
      </c>
      <c r="O77" s="6" t="s">
        <v>33</v>
      </c>
      <c r="P77" s="6" t="s">
        <v>33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43"/>
  </sheetPr>
  <dimension ref="A1:P77"/>
  <sheetViews>
    <sheetView workbookViewId="0">
      <pane ySplit="6" topLeftCell="A7" activePane="bottomLeft" state="frozen"/>
      <selection pane="bottomLeft" activeCell="A7" sqref="A7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13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0.8</v>
      </c>
      <c r="C7" s="196">
        <v>0.8</v>
      </c>
      <c r="D7" s="196">
        <v>0.8</v>
      </c>
      <c r="E7" s="196">
        <v>0.8</v>
      </c>
      <c r="F7" s="197">
        <v>0.8</v>
      </c>
      <c r="G7" s="196">
        <v>0.8</v>
      </c>
      <c r="H7" s="196">
        <v>0.8</v>
      </c>
      <c r="I7" s="196">
        <v>0.64</v>
      </c>
      <c r="J7" s="196">
        <v>0.64</v>
      </c>
      <c r="K7" s="196">
        <v>0.64</v>
      </c>
      <c r="L7" s="196">
        <v>0.64</v>
      </c>
      <c r="M7" s="197">
        <v>0.64</v>
      </c>
      <c r="N7" s="196">
        <v>0.64</v>
      </c>
      <c r="O7" s="196">
        <v>0.64</v>
      </c>
      <c r="P7" s="6" t="s">
        <v>33</v>
      </c>
    </row>
    <row r="8" spans="1:16" x14ac:dyDescent="0.2">
      <c r="A8" s="5">
        <v>1</v>
      </c>
      <c r="B8" s="196">
        <v>0.8</v>
      </c>
      <c r="C8" s="196">
        <v>0.8</v>
      </c>
      <c r="D8" s="196">
        <v>0.8</v>
      </c>
      <c r="E8" s="196">
        <v>0.8</v>
      </c>
      <c r="F8" s="197">
        <v>0.8</v>
      </c>
      <c r="G8" s="196">
        <v>0.8</v>
      </c>
      <c r="H8" s="196">
        <v>0.8</v>
      </c>
      <c r="I8" s="196">
        <v>0.64</v>
      </c>
      <c r="J8" s="196">
        <v>0.64</v>
      </c>
      <c r="K8" s="196">
        <v>0.64</v>
      </c>
      <c r="L8" s="196">
        <v>0.64</v>
      </c>
      <c r="M8" s="197">
        <v>0.64</v>
      </c>
      <c r="N8" s="196">
        <v>0.64</v>
      </c>
      <c r="O8" s="196">
        <v>0.64</v>
      </c>
      <c r="P8" s="6" t="s">
        <v>33</v>
      </c>
    </row>
    <row r="9" spans="1:16" x14ac:dyDescent="0.2">
      <c r="A9" s="5">
        <v>2</v>
      </c>
      <c r="B9" s="196">
        <v>0.8</v>
      </c>
      <c r="C9" s="196">
        <v>0.8</v>
      </c>
      <c r="D9" s="196">
        <v>0.8</v>
      </c>
      <c r="E9" s="196">
        <v>0.8</v>
      </c>
      <c r="F9" s="197">
        <v>0.8</v>
      </c>
      <c r="G9" s="196">
        <v>0.8</v>
      </c>
      <c r="H9" s="196">
        <v>0.8</v>
      </c>
      <c r="I9" s="196">
        <v>0.64</v>
      </c>
      <c r="J9" s="196">
        <v>0.64</v>
      </c>
      <c r="K9" s="196">
        <v>0.64</v>
      </c>
      <c r="L9" s="196">
        <v>0.64</v>
      </c>
      <c r="M9" s="197">
        <v>0.64</v>
      </c>
      <c r="N9" s="196">
        <v>0.64</v>
      </c>
      <c r="O9" s="196">
        <v>0.64</v>
      </c>
      <c r="P9" s="6" t="s">
        <v>33</v>
      </c>
    </row>
    <row r="10" spans="1:16" x14ac:dyDescent="0.2">
      <c r="A10" s="5">
        <v>3</v>
      </c>
      <c r="B10" s="196">
        <v>0.8</v>
      </c>
      <c r="C10" s="196">
        <v>0.8</v>
      </c>
      <c r="D10" s="196">
        <v>0.8</v>
      </c>
      <c r="E10" s="196">
        <v>0.8</v>
      </c>
      <c r="F10" s="197">
        <v>0.8</v>
      </c>
      <c r="G10" s="196">
        <v>0.8</v>
      </c>
      <c r="H10" s="196">
        <v>0.8</v>
      </c>
      <c r="I10" s="196">
        <v>0.64</v>
      </c>
      <c r="J10" s="196">
        <v>0.64</v>
      </c>
      <c r="K10" s="196">
        <v>0.64</v>
      </c>
      <c r="L10" s="196">
        <v>0.64</v>
      </c>
      <c r="M10" s="197">
        <v>0.64</v>
      </c>
      <c r="N10" s="196">
        <v>0.64</v>
      </c>
      <c r="O10" s="196">
        <v>0.64</v>
      </c>
      <c r="P10" s="6" t="s">
        <v>33</v>
      </c>
    </row>
    <row r="11" spans="1:16" x14ac:dyDescent="0.2">
      <c r="A11" s="5">
        <v>4</v>
      </c>
      <c r="B11" s="196">
        <v>0.8</v>
      </c>
      <c r="C11" s="196">
        <v>0.8</v>
      </c>
      <c r="D11" s="196">
        <v>0.8</v>
      </c>
      <c r="E11" s="196">
        <v>0.8</v>
      </c>
      <c r="F11" s="197">
        <v>0.8</v>
      </c>
      <c r="G11" s="196">
        <v>0.8</v>
      </c>
      <c r="H11" s="196">
        <v>0.8</v>
      </c>
      <c r="I11" s="196">
        <v>0.64</v>
      </c>
      <c r="J11" s="196">
        <v>0.64</v>
      </c>
      <c r="K11" s="196">
        <v>0.64</v>
      </c>
      <c r="L11" s="196">
        <v>0.64</v>
      </c>
      <c r="M11" s="197">
        <v>0.64</v>
      </c>
      <c r="N11" s="196">
        <v>0.64</v>
      </c>
      <c r="O11" s="196">
        <v>0.64</v>
      </c>
      <c r="P11" s="6" t="s">
        <v>33</v>
      </c>
    </row>
    <row r="12" spans="1:16" x14ac:dyDescent="0.2">
      <c r="A12" s="5">
        <v>5</v>
      </c>
      <c r="B12" s="196">
        <v>0.8</v>
      </c>
      <c r="C12" s="196">
        <v>0.8</v>
      </c>
      <c r="D12" s="196">
        <v>0.8</v>
      </c>
      <c r="E12" s="196">
        <v>0.8</v>
      </c>
      <c r="F12" s="197">
        <v>0.8</v>
      </c>
      <c r="G12" s="196">
        <v>0.8</v>
      </c>
      <c r="H12" s="196">
        <v>0.8</v>
      </c>
      <c r="I12" s="196">
        <v>0.64</v>
      </c>
      <c r="J12" s="196">
        <v>0.64</v>
      </c>
      <c r="K12" s="196">
        <v>0.64</v>
      </c>
      <c r="L12" s="196">
        <v>0.64</v>
      </c>
      <c r="M12" s="197">
        <v>0.64</v>
      </c>
      <c r="N12" s="196">
        <v>0.64</v>
      </c>
      <c r="O12" s="196">
        <v>0.64</v>
      </c>
      <c r="P12" s="6" t="s">
        <v>33</v>
      </c>
    </row>
    <row r="13" spans="1:16" x14ac:dyDescent="0.2">
      <c r="A13" s="5">
        <v>6</v>
      </c>
      <c r="B13" s="196">
        <v>0.8</v>
      </c>
      <c r="C13" s="196">
        <v>0.8</v>
      </c>
      <c r="D13" s="196">
        <v>0.8</v>
      </c>
      <c r="E13" s="196">
        <v>0.8</v>
      </c>
      <c r="F13" s="197">
        <v>0.8</v>
      </c>
      <c r="G13" s="196">
        <v>0.8</v>
      </c>
      <c r="H13" s="196">
        <v>0.8</v>
      </c>
      <c r="I13" s="196">
        <v>0.64</v>
      </c>
      <c r="J13" s="196">
        <v>0.64</v>
      </c>
      <c r="K13" s="196">
        <v>0.64</v>
      </c>
      <c r="L13" s="196">
        <v>0.64</v>
      </c>
      <c r="M13" s="197">
        <v>0.64</v>
      </c>
      <c r="N13" s="196">
        <v>0.64</v>
      </c>
      <c r="O13" s="196">
        <v>0.64</v>
      </c>
      <c r="P13" s="6" t="s">
        <v>33</v>
      </c>
    </row>
    <row r="14" spans="1:16" x14ac:dyDescent="0.2">
      <c r="A14" s="5">
        <v>7</v>
      </c>
      <c r="B14" s="196">
        <v>0.8</v>
      </c>
      <c r="C14" s="196">
        <v>0.8</v>
      </c>
      <c r="D14" s="196">
        <v>0.8</v>
      </c>
      <c r="E14" s="196">
        <v>0.8</v>
      </c>
      <c r="F14" s="197">
        <v>0.8</v>
      </c>
      <c r="G14" s="196">
        <v>0.8</v>
      </c>
      <c r="H14" s="196">
        <v>0.8</v>
      </c>
      <c r="I14" s="196">
        <v>0.64</v>
      </c>
      <c r="J14" s="196">
        <v>0.64</v>
      </c>
      <c r="K14" s="196">
        <v>0.64</v>
      </c>
      <c r="L14" s="196">
        <v>0.64</v>
      </c>
      <c r="M14" s="197">
        <v>0.64</v>
      </c>
      <c r="N14" s="196">
        <v>0.64</v>
      </c>
      <c r="O14" s="196">
        <v>0.64</v>
      </c>
      <c r="P14" s="6" t="s">
        <v>33</v>
      </c>
    </row>
    <row r="15" spans="1:16" x14ac:dyDescent="0.2">
      <c r="A15" s="5">
        <v>8</v>
      </c>
      <c r="B15" s="196">
        <v>0.8</v>
      </c>
      <c r="C15" s="196">
        <v>0.8</v>
      </c>
      <c r="D15" s="196">
        <v>0.8</v>
      </c>
      <c r="E15" s="196">
        <v>0.8</v>
      </c>
      <c r="F15" s="197">
        <v>0.8</v>
      </c>
      <c r="G15" s="196">
        <v>0.8</v>
      </c>
      <c r="H15" s="196">
        <v>0.8</v>
      </c>
      <c r="I15" s="196">
        <v>0.64</v>
      </c>
      <c r="J15" s="196">
        <v>0.64</v>
      </c>
      <c r="K15" s="196">
        <v>0.64</v>
      </c>
      <c r="L15" s="196">
        <v>0.64</v>
      </c>
      <c r="M15" s="197">
        <v>0.64</v>
      </c>
      <c r="N15" s="196">
        <v>0.64</v>
      </c>
      <c r="O15" s="196">
        <v>0.64</v>
      </c>
      <c r="P15" s="6" t="s">
        <v>33</v>
      </c>
    </row>
    <row r="16" spans="1:16" x14ac:dyDescent="0.2">
      <c r="A16" s="5">
        <v>9</v>
      </c>
      <c r="B16" s="196">
        <v>0.8</v>
      </c>
      <c r="C16" s="196">
        <v>0.8</v>
      </c>
      <c r="D16" s="196">
        <v>0.8</v>
      </c>
      <c r="E16" s="196">
        <v>0.8</v>
      </c>
      <c r="F16" s="197">
        <v>0.8</v>
      </c>
      <c r="G16" s="196">
        <v>0.8</v>
      </c>
      <c r="H16" s="196">
        <v>0.8</v>
      </c>
      <c r="I16" s="196">
        <v>0.64</v>
      </c>
      <c r="J16" s="196">
        <v>0.64</v>
      </c>
      <c r="K16" s="196">
        <v>0.64</v>
      </c>
      <c r="L16" s="196">
        <v>0.64</v>
      </c>
      <c r="M16" s="197">
        <v>0.64</v>
      </c>
      <c r="N16" s="196">
        <v>0.64</v>
      </c>
      <c r="O16" s="196">
        <v>0.64</v>
      </c>
      <c r="P16" s="6" t="s">
        <v>33</v>
      </c>
    </row>
    <row r="17" spans="1:16" x14ac:dyDescent="0.2">
      <c r="A17" s="5">
        <v>10</v>
      </c>
      <c r="B17" s="196">
        <v>0.8</v>
      </c>
      <c r="C17" s="196">
        <v>0.8</v>
      </c>
      <c r="D17" s="196">
        <v>0.8</v>
      </c>
      <c r="E17" s="196">
        <v>0.8</v>
      </c>
      <c r="F17" s="197">
        <v>0.8</v>
      </c>
      <c r="G17" s="196">
        <v>0.8</v>
      </c>
      <c r="H17" s="196">
        <v>0.8</v>
      </c>
      <c r="I17" s="196">
        <v>0.64</v>
      </c>
      <c r="J17" s="196">
        <v>0.64</v>
      </c>
      <c r="K17" s="196">
        <v>0.64</v>
      </c>
      <c r="L17" s="196">
        <v>0.64</v>
      </c>
      <c r="M17" s="197">
        <v>0.64</v>
      </c>
      <c r="N17" s="196">
        <v>0.64</v>
      </c>
      <c r="O17" s="196">
        <v>0.64</v>
      </c>
      <c r="P17" s="6" t="s">
        <v>33</v>
      </c>
    </row>
    <row r="18" spans="1:16" x14ac:dyDescent="0.2">
      <c r="A18" s="5">
        <v>11</v>
      </c>
      <c r="B18" s="196">
        <v>0.8</v>
      </c>
      <c r="C18" s="196">
        <v>0.8</v>
      </c>
      <c r="D18" s="196">
        <v>0.8</v>
      </c>
      <c r="E18" s="196">
        <v>0.8</v>
      </c>
      <c r="F18" s="197">
        <v>0.8</v>
      </c>
      <c r="G18" s="196">
        <v>0.8</v>
      </c>
      <c r="H18" s="196">
        <v>0.8</v>
      </c>
      <c r="I18" s="196">
        <v>0.64</v>
      </c>
      <c r="J18" s="196">
        <v>0.64</v>
      </c>
      <c r="K18" s="196">
        <v>0.64</v>
      </c>
      <c r="L18" s="196">
        <v>0.64</v>
      </c>
      <c r="M18" s="197">
        <v>0.64</v>
      </c>
      <c r="N18" s="196">
        <v>0.64</v>
      </c>
      <c r="O18" s="196">
        <v>0.64</v>
      </c>
      <c r="P18" s="6" t="s">
        <v>33</v>
      </c>
    </row>
    <row r="19" spans="1:16" x14ac:dyDescent="0.2">
      <c r="A19" s="5">
        <v>12</v>
      </c>
      <c r="B19" s="196">
        <v>0.8</v>
      </c>
      <c r="C19" s="196">
        <v>0.8</v>
      </c>
      <c r="D19" s="196">
        <v>0.8</v>
      </c>
      <c r="E19" s="196">
        <v>0.8</v>
      </c>
      <c r="F19" s="197">
        <v>0.8</v>
      </c>
      <c r="G19" s="196">
        <v>0.8</v>
      </c>
      <c r="H19" s="196">
        <v>0.8</v>
      </c>
      <c r="I19" s="196">
        <v>0.64</v>
      </c>
      <c r="J19" s="196">
        <v>0.64</v>
      </c>
      <c r="K19" s="196">
        <v>0.64</v>
      </c>
      <c r="L19" s="196">
        <v>0.64</v>
      </c>
      <c r="M19" s="197">
        <v>0.64</v>
      </c>
      <c r="N19" s="196">
        <v>0.64</v>
      </c>
      <c r="O19" s="196">
        <v>0.64</v>
      </c>
      <c r="P19" s="6" t="s">
        <v>33</v>
      </c>
    </row>
    <row r="20" spans="1:16" x14ac:dyDescent="0.2">
      <c r="A20" s="5">
        <v>13</v>
      </c>
      <c r="B20" s="196">
        <v>0.8</v>
      </c>
      <c r="C20" s="196">
        <v>0.8</v>
      </c>
      <c r="D20" s="196">
        <v>0.8</v>
      </c>
      <c r="E20" s="196">
        <v>0.8</v>
      </c>
      <c r="F20" s="197">
        <v>0.8</v>
      </c>
      <c r="G20" s="196">
        <v>0.8</v>
      </c>
      <c r="H20" s="196">
        <v>0.8</v>
      </c>
      <c r="I20" s="196">
        <v>0.64</v>
      </c>
      <c r="J20" s="196">
        <v>0.64</v>
      </c>
      <c r="K20" s="196">
        <v>0.64</v>
      </c>
      <c r="L20" s="196">
        <v>0.64</v>
      </c>
      <c r="M20" s="197">
        <v>0.64</v>
      </c>
      <c r="N20" s="196">
        <v>0.64</v>
      </c>
      <c r="O20" s="196">
        <v>0.64</v>
      </c>
      <c r="P20" s="6" t="s">
        <v>33</v>
      </c>
    </row>
    <row r="21" spans="1:16" x14ac:dyDescent="0.2">
      <c r="A21" s="5">
        <v>14</v>
      </c>
      <c r="B21" s="196">
        <v>0.8</v>
      </c>
      <c r="C21" s="196">
        <v>0.8</v>
      </c>
      <c r="D21" s="196">
        <v>0.8</v>
      </c>
      <c r="E21" s="196">
        <v>0.8</v>
      </c>
      <c r="F21" s="197">
        <v>0.8</v>
      </c>
      <c r="G21" s="196">
        <v>0.8</v>
      </c>
      <c r="H21" s="196">
        <v>0.8</v>
      </c>
      <c r="I21" s="196">
        <v>0.64</v>
      </c>
      <c r="J21" s="196">
        <v>0.64</v>
      </c>
      <c r="K21" s="196">
        <v>0.64</v>
      </c>
      <c r="L21" s="196">
        <v>0.64</v>
      </c>
      <c r="M21" s="197">
        <v>0.64</v>
      </c>
      <c r="N21" s="196">
        <v>0.64</v>
      </c>
      <c r="O21" s="196">
        <v>0.64</v>
      </c>
      <c r="P21" s="6" t="s">
        <v>33</v>
      </c>
    </row>
    <row r="22" spans="1:16" x14ac:dyDescent="0.2">
      <c r="A22" s="5">
        <v>15</v>
      </c>
      <c r="B22" s="196">
        <v>0.8</v>
      </c>
      <c r="C22" s="196">
        <v>0.8</v>
      </c>
      <c r="D22" s="196">
        <v>0.8</v>
      </c>
      <c r="E22" s="196">
        <v>0.8</v>
      </c>
      <c r="F22" s="197">
        <v>0.8</v>
      </c>
      <c r="G22" s="196">
        <v>0.8</v>
      </c>
      <c r="H22" s="196">
        <v>0.8</v>
      </c>
      <c r="I22" s="196">
        <v>0.64</v>
      </c>
      <c r="J22" s="196">
        <v>0.64</v>
      </c>
      <c r="K22" s="196">
        <v>0.64</v>
      </c>
      <c r="L22" s="196">
        <v>0.64</v>
      </c>
      <c r="M22" s="197">
        <v>0.64</v>
      </c>
      <c r="N22" s="196">
        <v>0.64</v>
      </c>
      <c r="O22" s="196">
        <v>0.64</v>
      </c>
      <c r="P22" s="196">
        <v>0.12</v>
      </c>
    </row>
    <row r="23" spans="1:16" x14ac:dyDescent="0.2">
      <c r="A23" s="5">
        <v>16</v>
      </c>
      <c r="B23" s="196">
        <v>0.8</v>
      </c>
      <c r="C23" s="196">
        <v>0.8</v>
      </c>
      <c r="D23" s="196">
        <v>0.8</v>
      </c>
      <c r="E23" s="196">
        <v>0.8</v>
      </c>
      <c r="F23" s="197">
        <v>0.8</v>
      </c>
      <c r="G23" s="196">
        <v>0.8</v>
      </c>
      <c r="H23" s="196">
        <v>0.8</v>
      </c>
      <c r="I23" s="196">
        <v>0.64</v>
      </c>
      <c r="J23" s="196">
        <v>0.64</v>
      </c>
      <c r="K23" s="196">
        <v>0.64</v>
      </c>
      <c r="L23" s="196">
        <v>0.64</v>
      </c>
      <c r="M23" s="197">
        <v>0.64</v>
      </c>
      <c r="N23" s="196">
        <v>0.64</v>
      </c>
      <c r="O23" s="196">
        <v>0.64</v>
      </c>
      <c r="P23" s="196">
        <v>0.12</v>
      </c>
    </row>
    <row r="24" spans="1:16" x14ac:dyDescent="0.2">
      <c r="A24" s="5">
        <v>17</v>
      </c>
      <c r="B24" s="196">
        <v>0.8</v>
      </c>
      <c r="C24" s="196">
        <v>0.8</v>
      </c>
      <c r="D24" s="196">
        <v>0.8</v>
      </c>
      <c r="E24" s="196">
        <v>0.8</v>
      </c>
      <c r="F24" s="197">
        <v>0.8</v>
      </c>
      <c r="G24" s="196">
        <v>0.8</v>
      </c>
      <c r="H24" s="196">
        <v>0.8</v>
      </c>
      <c r="I24" s="196">
        <v>0.64</v>
      </c>
      <c r="J24" s="196">
        <v>0.64</v>
      </c>
      <c r="K24" s="196">
        <v>0.64</v>
      </c>
      <c r="L24" s="196">
        <v>0.64</v>
      </c>
      <c r="M24" s="197">
        <v>0.64</v>
      </c>
      <c r="N24" s="196">
        <v>0.64</v>
      </c>
      <c r="O24" s="196">
        <v>0.64</v>
      </c>
      <c r="P24" s="196">
        <v>0.12</v>
      </c>
    </row>
    <row r="25" spans="1:16" x14ac:dyDescent="0.2">
      <c r="A25" s="5">
        <v>18</v>
      </c>
      <c r="B25" s="196">
        <v>0.35</v>
      </c>
      <c r="C25" s="196">
        <v>0.45</v>
      </c>
      <c r="D25" s="196">
        <v>0.57999999999999996</v>
      </c>
      <c r="E25" s="196">
        <v>0.8</v>
      </c>
      <c r="F25" s="197">
        <v>1.2</v>
      </c>
      <c r="G25" s="196">
        <v>1.39</v>
      </c>
      <c r="H25" s="196">
        <v>2.04</v>
      </c>
      <c r="I25" s="196">
        <v>0.28000000000000003</v>
      </c>
      <c r="J25" s="196">
        <v>0.38</v>
      </c>
      <c r="K25" s="196">
        <v>0.48</v>
      </c>
      <c r="L25" s="196">
        <v>0.64</v>
      </c>
      <c r="M25" s="197">
        <v>0.96</v>
      </c>
      <c r="N25" s="196">
        <v>1.1100000000000001</v>
      </c>
      <c r="O25" s="196">
        <v>1.46</v>
      </c>
      <c r="P25" s="196">
        <v>0.12</v>
      </c>
    </row>
    <row r="26" spans="1:16" x14ac:dyDescent="0.2">
      <c r="A26" s="5">
        <v>19</v>
      </c>
      <c r="B26" s="196">
        <v>0.35</v>
      </c>
      <c r="C26" s="196">
        <v>0.45</v>
      </c>
      <c r="D26" s="196">
        <v>0.57999999999999996</v>
      </c>
      <c r="E26" s="196">
        <v>0.8</v>
      </c>
      <c r="F26" s="197">
        <v>1.2</v>
      </c>
      <c r="G26" s="196">
        <v>1.39</v>
      </c>
      <c r="H26" s="196">
        <v>2.04</v>
      </c>
      <c r="I26" s="196">
        <v>0.28000000000000003</v>
      </c>
      <c r="J26" s="196">
        <v>0.38</v>
      </c>
      <c r="K26" s="196">
        <v>0.48</v>
      </c>
      <c r="L26" s="196">
        <v>0.64</v>
      </c>
      <c r="M26" s="197">
        <v>0.96</v>
      </c>
      <c r="N26" s="196">
        <v>1.1100000000000001</v>
      </c>
      <c r="O26" s="196">
        <v>1.46</v>
      </c>
      <c r="P26" s="196">
        <v>0.12</v>
      </c>
    </row>
    <row r="27" spans="1:16" x14ac:dyDescent="0.2">
      <c r="A27" s="5">
        <v>20</v>
      </c>
      <c r="B27" s="196">
        <v>0.35</v>
      </c>
      <c r="C27" s="196">
        <v>0.45</v>
      </c>
      <c r="D27" s="196">
        <v>0.57999999999999996</v>
      </c>
      <c r="E27" s="196">
        <v>0.8</v>
      </c>
      <c r="F27" s="197">
        <v>1.2</v>
      </c>
      <c r="G27" s="196">
        <v>1.39</v>
      </c>
      <c r="H27" s="196">
        <v>2.04</v>
      </c>
      <c r="I27" s="196">
        <v>0.28000000000000003</v>
      </c>
      <c r="J27" s="196">
        <v>0.38</v>
      </c>
      <c r="K27" s="196">
        <v>0.48</v>
      </c>
      <c r="L27" s="196">
        <v>0.64</v>
      </c>
      <c r="M27" s="197">
        <v>0.96</v>
      </c>
      <c r="N27" s="196">
        <v>1.1100000000000001</v>
      </c>
      <c r="O27" s="196">
        <v>1.46</v>
      </c>
      <c r="P27" s="196">
        <v>0.12</v>
      </c>
    </row>
    <row r="28" spans="1:16" x14ac:dyDescent="0.2">
      <c r="A28" s="5">
        <v>21</v>
      </c>
      <c r="B28" s="196">
        <v>0.35</v>
      </c>
      <c r="C28" s="196">
        <v>0.45</v>
      </c>
      <c r="D28" s="196">
        <v>0.57999999999999996</v>
      </c>
      <c r="E28" s="196">
        <v>0.8</v>
      </c>
      <c r="F28" s="197">
        <v>1.2</v>
      </c>
      <c r="G28" s="196">
        <v>1.39</v>
      </c>
      <c r="H28" s="196">
        <v>2.04</v>
      </c>
      <c r="I28" s="196">
        <v>0.28000000000000003</v>
      </c>
      <c r="J28" s="196">
        <v>0.38</v>
      </c>
      <c r="K28" s="196">
        <v>0.48</v>
      </c>
      <c r="L28" s="196">
        <v>0.64</v>
      </c>
      <c r="M28" s="197">
        <v>0.96</v>
      </c>
      <c r="N28" s="196">
        <v>1.1100000000000001</v>
      </c>
      <c r="O28" s="196">
        <v>1.46</v>
      </c>
      <c r="P28" s="196">
        <v>0.12</v>
      </c>
    </row>
    <row r="29" spans="1:16" x14ac:dyDescent="0.2">
      <c r="A29" s="5">
        <v>22</v>
      </c>
      <c r="B29" s="196">
        <v>0.35</v>
      </c>
      <c r="C29" s="196">
        <v>0.45</v>
      </c>
      <c r="D29" s="196">
        <v>0.57999999999999996</v>
      </c>
      <c r="E29" s="196">
        <v>0.8</v>
      </c>
      <c r="F29" s="197">
        <v>1.2</v>
      </c>
      <c r="G29" s="196">
        <v>1.39</v>
      </c>
      <c r="H29" s="196">
        <v>2.04</v>
      </c>
      <c r="I29" s="196">
        <v>0.28000000000000003</v>
      </c>
      <c r="J29" s="196">
        <v>0.38</v>
      </c>
      <c r="K29" s="196">
        <v>0.48</v>
      </c>
      <c r="L29" s="196">
        <v>0.64</v>
      </c>
      <c r="M29" s="197">
        <v>0.96</v>
      </c>
      <c r="N29" s="196">
        <v>1.1100000000000001</v>
      </c>
      <c r="O29" s="196">
        <v>1.46</v>
      </c>
      <c r="P29" s="196">
        <v>0.12</v>
      </c>
    </row>
    <row r="30" spans="1:16" x14ac:dyDescent="0.2">
      <c r="A30" s="5">
        <v>23</v>
      </c>
      <c r="B30" s="196">
        <v>0.35</v>
      </c>
      <c r="C30" s="196">
        <v>0.45</v>
      </c>
      <c r="D30" s="196">
        <v>0.57999999999999996</v>
      </c>
      <c r="E30" s="196">
        <v>0.8</v>
      </c>
      <c r="F30" s="197">
        <v>1.2</v>
      </c>
      <c r="G30" s="196">
        <v>1.39</v>
      </c>
      <c r="H30" s="196">
        <v>2.04</v>
      </c>
      <c r="I30" s="196">
        <v>0.28000000000000003</v>
      </c>
      <c r="J30" s="196">
        <v>0.38</v>
      </c>
      <c r="K30" s="196">
        <v>0.48</v>
      </c>
      <c r="L30" s="196">
        <v>0.64</v>
      </c>
      <c r="M30" s="197">
        <v>0.96</v>
      </c>
      <c r="N30" s="196">
        <v>1.1100000000000001</v>
      </c>
      <c r="O30" s="196">
        <v>1.46</v>
      </c>
      <c r="P30" s="196">
        <v>0.12</v>
      </c>
    </row>
    <row r="31" spans="1:16" x14ac:dyDescent="0.2">
      <c r="A31" s="5">
        <v>24</v>
      </c>
      <c r="B31" s="196">
        <v>0.35</v>
      </c>
      <c r="C31" s="196">
        <v>0.45</v>
      </c>
      <c r="D31" s="196">
        <v>0.57999999999999996</v>
      </c>
      <c r="E31" s="196">
        <v>0.8</v>
      </c>
      <c r="F31" s="197">
        <v>1.2</v>
      </c>
      <c r="G31" s="196">
        <v>1.39</v>
      </c>
      <c r="H31" s="196">
        <v>2.04</v>
      </c>
      <c r="I31" s="196">
        <v>0.28000000000000003</v>
      </c>
      <c r="J31" s="196">
        <v>0.38</v>
      </c>
      <c r="K31" s="196">
        <v>0.48</v>
      </c>
      <c r="L31" s="196">
        <v>0.64</v>
      </c>
      <c r="M31" s="197">
        <v>0.96</v>
      </c>
      <c r="N31" s="196">
        <v>1.1100000000000001</v>
      </c>
      <c r="O31" s="196">
        <v>1.46</v>
      </c>
      <c r="P31" s="196">
        <v>0.12</v>
      </c>
    </row>
    <row r="32" spans="1:16" x14ac:dyDescent="0.2">
      <c r="A32" s="5">
        <v>25</v>
      </c>
      <c r="B32" s="196">
        <v>0.35</v>
      </c>
      <c r="C32" s="196">
        <v>0.45</v>
      </c>
      <c r="D32" s="196">
        <v>0.57999999999999996</v>
      </c>
      <c r="E32" s="196">
        <v>0.8</v>
      </c>
      <c r="F32" s="197">
        <v>1.2</v>
      </c>
      <c r="G32" s="196">
        <v>1.39</v>
      </c>
      <c r="H32" s="196">
        <v>2.04</v>
      </c>
      <c r="I32" s="196">
        <v>0.28000000000000003</v>
      </c>
      <c r="J32" s="196">
        <v>0.38</v>
      </c>
      <c r="K32" s="196">
        <v>0.48</v>
      </c>
      <c r="L32" s="196">
        <v>0.64</v>
      </c>
      <c r="M32" s="197">
        <v>0.96</v>
      </c>
      <c r="N32" s="196">
        <v>1.1100000000000001</v>
      </c>
      <c r="O32" s="196">
        <v>1.46</v>
      </c>
      <c r="P32" s="196">
        <v>0.12</v>
      </c>
    </row>
    <row r="33" spans="1:16" x14ac:dyDescent="0.2">
      <c r="A33" s="5">
        <v>26</v>
      </c>
      <c r="B33" s="196">
        <v>0.35</v>
      </c>
      <c r="C33" s="196">
        <v>0.45</v>
      </c>
      <c r="D33" s="196">
        <v>0.57999999999999996</v>
      </c>
      <c r="E33" s="196">
        <v>0.8</v>
      </c>
      <c r="F33" s="197">
        <v>1.2</v>
      </c>
      <c r="G33" s="196">
        <v>1.41</v>
      </c>
      <c r="H33" s="196">
        <v>2.04</v>
      </c>
      <c r="I33" s="196">
        <v>0.28000000000000003</v>
      </c>
      <c r="J33" s="196">
        <v>0.38</v>
      </c>
      <c r="K33" s="196">
        <v>0.48</v>
      </c>
      <c r="L33" s="196">
        <v>0.65</v>
      </c>
      <c r="M33" s="197">
        <v>0.98</v>
      </c>
      <c r="N33" s="196">
        <v>1.1399999999999999</v>
      </c>
      <c r="O33" s="196">
        <v>1.5</v>
      </c>
      <c r="P33" s="196">
        <v>0.13</v>
      </c>
    </row>
    <row r="34" spans="1:16" x14ac:dyDescent="0.2">
      <c r="A34" s="5">
        <v>27</v>
      </c>
      <c r="B34" s="196">
        <v>0.35</v>
      </c>
      <c r="C34" s="196">
        <v>0.45</v>
      </c>
      <c r="D34" s="196">
        <v>0.57999999999999996</v>
      </c>
      <c r="E34" s="196">
        <v>0.8</v>
      </c>
      <c r="F34" s="197">
        <v>1.2</v>
      </c>
      <c r="G34" s="196">
        <v>1.44</v>
      </c>
      <c r="H34" s="196">
        <v>2.04</v>
      </c>
      <c r="I34" s="196">
        <v>0.28999999999999998</v>
      </c>
      <c r="J34" s="196">
        <v>0.38</v>
      </c>
      <c r="K34" s="196">
        <v>0.49</v>
      </c>
      <c r="L34" s="196">
        <v>0.66</v>
      </c>
      <c r="M34" s="197">
        <v>0.99</v>
      </c>
      <c r="N34" s="196">
        <v>1.17</v>
      </c>
      <c r="O34" s="196">
        <v>1.54</v>
      </c>
      <c r="P34" s="196">
        <v>0.13</v>
      </c>
    </row>
    <row r="35" spans="1:16" x14ac:dyDescent="0.2">
      <c r="A35" s="5">
        <v>28</v>
      </c>
      <c r="B35" s="196">
        <v>0.35</v>
      </c>
      <c r="C35" s="196">
        <v>0.45</v>
      </c>
      <c r="D35" s="196">
        <v>0.57999999999999996</v>
      </c>
      <c r="E35" s="196">
        <v>0.8</v>
      </c>
      <c r="F35" s="197">
        <v>1.2</v>
      </c>
      <c r="G35" s="196">
        <v>1.46</v>
      </c>
      <c r="H35" s="196">
        <v>2.04</v>
      </c>
      <c r="I35" s="196">
        <v>0.3</v>
      </c>
      <c r="J35" s="196">
        <v>0.39</v>
      </c>
      <c r="K35" s="196">
        <v>0.5</v>
      </c>
      <c r="L35" s="196">
        <v>0.67</v>
      </c>
      <c r="M35" s="197">
        <v>1.01</v>
      </c>
      <c r="N35" s="196">
        <v>1.2</v>
      </c>
      <c r="O35" s="196">
        <v>1.58</v>
      </c>
      <c r="P35" s="196">
        <v>0.14000000000000001</v>
      </c>
    </row>
    <row r="36" spans="1:16" x14ac:dyDescent="0.2">
      <c r="A36" s="5">
        <v>29</v>
      </c>
      <c r="B36" s="196">
        <v>0.36</v>
      </c>
      <c r="C36" s="196">
        <v>0.45</v>
      </c>
      <c r="D36" s="196">
        <v>0.57999999999999996</v>
      </c>
      <c r="E36" s="196">
        <v>0.8</v>
      </c>
      <c r="F36" s="197">
        <v>1.2</v>
      </c>
      <c r="G36" s="196">
        <v>1.48</v>
      </c>
      <c r="H36" s="196">
        <v>2.0499999999999998</v>
      </c>
      <c r="I36" s="196">
        <v>0.31</v>
      </c>
      <c r="J36" s="196">
        <v>0.4</v>
      </c>
      <c r="K36" s="196">
        <v>0.51</v>
      </c>
      <c r="L36" s="196">
        <v>0.69</v>
      </c>
      <c r="M36" s="197">
        <v>1.04</v>
      </c>
      <c r="N36" s="196">
        <v>1.23</v>
      </c>
      <c r="O36" s="196">
        <v>1.62</v>
      </c>
      <c r="P36" s="196">
        <v>0.15</v>
      </c>
    </row>
    <row r="37" spans="1:16" x14ac:dyDescent="0.2">
      <c r="A37" s="5">
        <v>30</v>
      </c>
      <c r="B37" s="196">
        <v>0.37</v>
      </c>
      <c r="C37" s="196">
        <v>0.45</v>
      </c>
      <c r="D37" s="196">
        <v>0.57999999999999996</v>
      </c>
      <c r="E37" s="196">
        <v>0.8</v>
      </c>
      <c r="F37" s="197">
        <v>1.2</v>
      </c>
      <c r="G37" s="196">
        <v>1.5</v>
      </c>
      <c r="H37" s="196">
        <v>2.06</v>
      </c>
      <c r="I37" s="196">
        <v>0.32</v>
      </c>
      <c r="J37" s="196">
        <v>0.41</v>
      </c>
      <c r="K37" s="196">
        <v>0.52</v>
      </c>
      <c r="L37" s="196">
        <v>0.71</v>
      </c>
      <c r="M37" s="197">
        <v>1.07</v>
      </c>
      <c r="N37" s="196">
        <v>1.26</v>
      </c>
      <c r="O37" s="196">
        <v>1.66</v>
      </c>
      <c r="P37" s="196">
        <v>0.16</v>
      </c>
    </row>
    <row r="38" spans="1:16" x14ac:dyDescent="0.2">
      <c r="A38" s="5">
        <v>31</v>
      </c>
      <c r="B38" s="196">
        <v>0.38</v>
      </c>
      <c r="C38" s="196">
        <v>0.53</v>
      </c>
      <c r="D38" s="196">
        <v>0.61</v>
      </c>
      <c r="E38" s="196">
        <v>0.81</v>
      </c>
      <c r="F38" s="197">
        <v>1.22</v>
      </c>
      <c r="G38" s="196">
        <v>1.6</v>
      </c>
      <c r="H38" s="196">
        <v>2.09</v>
      </c>
      <c r="I38" s="196">
        <v>0.33</v>
      </c>
      <c r="J38" s="196">
        <v>0.41</v>
      </c>
      <c r="K38" s="196">
        <v>0.55000000000000004</v>
      </c>
      <c r="L38" s="196">
        <v>0.73</v>
      </c>
      <c r="M38" s="197">
        <v>1.1000000000000001</v>
      </c>
      <c r="N38" s="196">
        <v>1.32</v>
      </c>
      <c r="O38" s="196">
        <v>1.7</v>
      </c>
      <c r="P38" s="196">
        <v>0.18</v>
      </c>
    </row>
    <row r="39" spans="1:16" x14ac:dyDescent="0.2">
      <c r="A39" s="5">
        <v>32</v>
      </c>
      <c r="B39" s="196">
        <v>0.38</v>
      </c>
      <c r="C39" s="196">
        <v>0.53</v>
      </c>
      <c r="D39" s="196">
        <v>0.61</v>
      </c>
      <c r="E39" s="196">
        <v>0.82</v>
      </c>
      <c r="F39" s="197">
        <v>1.23</v>
      </c>
      <c r="G39" s="196">
        <v>1.66</v>
      </c>
      <c r="H39" s="196">
        <v>2.12</v>
      </c>
      <c r="I39" s="196">
        <v>0.34</v>
      </c>
      <c r="J39" s="196">
        <v>0.41</v>
      </c>
      <c r="K39" s="196">
        <v>0.55000000000000004</v>
      </c>
      <c r="L39" s="196">
        <v>0.75</v>
      </c>
      <c r="M39" s="197">
        <v>1.1299999999999999</v>
      </c>
      <c r="N39" s="196">
        <v>1.35</v>
      </c>
      <c r="O39" s="196">
        <v>1.74</v>
      </c>
      <c r="P39" s="196">
        <v>0.2</v>
      </c>
    </row>
    <row r="40" spans="1:16" x14ac:dyDescent="0.2">
      <c r="A40" s="5">
        <v>33</v>
      </c>
      <c r="B40" s="196">
        <v>0.39</v>
      </c>
      <c r="C40" s="196">
        <v>0.54</v>
      </c>
      <c r="D40" s="196">
        <v>0.62</v>
      </c>
      <c r="E40" s="196">
        <v>0.84</v>
      </c>
      <c r="F40" s="197">
        <v>1.26</v>
      </c>
      <c r="G40" s="196">
        <v>1.72</v>
      </c>
      <c r="H40" s="196">
        <v>2.15</v>
      </c>
      <c r="I40" s="196">
        <v>0.35</v>
      </c>
      <c r="J40" s="196">
        <v>0.42</v>
      </c>
      <c r="K40" s="196">
        <v>0.56999999999999995</v>
      </c>
      <c r="L40" s="196">
        <v>0.77</v>
      </c>
      <c r="M40" s="197">
        <v>1.1599999999999999</v>
      </c>
      <c r="N40" s="196">
        <v>1.39</v>
      </c>
      <c r="O40" s="196">
        <v>1.78</v>
      </c>
      <c r="P40" s="196">
        <v>0.22</v>
      </c>
    </row>
    <row r="41" spans="1:16" x14ac:dyDescent="0.2">
      <c r="A41" s="5">
        <v>34</v>
      </c>
      <c r="B41" s="196">
        <v>0.4</v>
      </c>
      <c r="C41" s="196">
        <v>0.55000000000000004</v>
      </c>
      <c r="D41" s="196">
        <v>0.62</v>
      </c>
      <c r="E41" s="196">
        <v>0.86</v>
      </c>
      <c r="F41" s="197">
        <v>1.29</v>
      </c>
      <c r="G41" s="196">
        <v>1.8</v>
      </c>
      <c r="H41" s="196">
        <v>2.19</v>
      </c>
      <c r="I41" s="196">
        <v>0.36</v>
      </c>
      <c r="J41" s="196">
        <v>0.43</v>
      </c>
      <c r="K41" s="196">
        <v>0.57999999999999996</v>
      </c>
      <c r="L41" s="196">
        <v>0.79</v>
      </c>
      <c r="M41" s="197">
        <v>1.19</v>
      </c>
      <c r="N41" s="196">
        <v>1.42</v>
      </c>
      <c r="O41" s="196">
        <v>1.82</v>
      </c>
      <c r="P41" s="196">
        <v>0.24</v>
      </c>
    </row>
    <row r="42" spans="1:16" x14ac:dyDescent="0.2">
      <c r="A42" s="5">
        <v>35</v>
      </c>
      <c r="B42" s="196">
        <v>0.41</v>
      </c>
      <c r="C42" s="196">
        <v>0.56000000000000005</v>
      </c>
      <c r="D42" s="196">
        <v>0.64</v>
      </c>
      <c r="E42" s="196">
        <v>0.88</v>
      </c>
      <c r="F42" s="197">
        <v>1.32</v>
      </c>
      <c r="G42" s="196">
        <v>1.88</v>
      </c>
      <c r="H42" s="196">
        <v>2.23</v>
      </c>
      <c r="I42" s="196">
        <v>0.38</v>
      </c>
      <c r="J42" s="196">
        <v>0.44</v>
      </c>
      <c r="K42" s="196">
        <v>0.6</v>
      </c>
      <c r="L42" s="196">
        <v>0.81</v>
      </c>
      <c r="M42" s="197">
        <v>1.22</v>
      </c>
      <c r="N42" s="196">
        <v>1.48</v>
      </c>
      <c r="O42" s="196">
        <v>1.88</v>
      </c>
      <c r="P42" s="196">
        <v>0.26</v>
      </c>
    </row>
    <row r="43" spans="1:16" x14ac:dyDescent="0.2">
      <c r="A43" s="5">
        <v>36</v>
      </c>
      <c r="B43" s="196">
        <v>0.44</v>
      </c>
      <c r="C43" s="196">
        <v>0.62</v>
      </c>
      <c r="D43" s="196">
        <v>0.71</v>
      </c>
      <c r="E43" s="196">
        <v>0.95</v>
      </c>
      <c r="F43" s="197">
        <v>1.43</v>
      </c>
      <c r="G43" s="196">
        <v>2.02</v>
      </c>
      <c r="H43" s="196">
        <v>2.4500000000000002</v>
      </c>
      <c r="I43" s="196">
        <v>0.41</v>
      </c>
      <c r="J43" s="196">
        <v>0.47</v>
      </c>
      <c r="K43" s="196">
        <v>0.65</v>
      </c>
      <c r="L43" s="196">
        <v>0.85</v>
      </c>
      <c r="M43" s="197">
        <v>1.28</v>
      </c>
      <c r="N43" s="196">
        <v>1.54</v>
      </c>
      <c r="O43" s="196">
        <v>2</v>
      </c>
      <c r="P43" s="196">
        <v>0.28000000000000003</v>
      </c>
    </row>
    <row r="44" spans="1:16" x14ac:dyDescent="0.2">
      <c r="A44" s="5">
        <v>37</v>
      </c>
      <c r="B44" s="196">
        <v>0.49</v>
      </c>
      <c r="C44" s="196">
        <v>0.68</v>
      </c>
      <c r="D44" s="196">
        <v>0.78</v>
      </c>
      <c r="E44" s="196">
        <v>1.02</v>
      </c>
      <c r="F44" s="197">
        <v>1.53</v>
      </c>
      <c r="G44" s="196">
        <v>2.1800000000000002</v>
      </c>
      <c r="H44" s="196">
        <v>2.68</v>
      </c>
      <c r="I44" s="196">
        <v>0.44</v>
      </c>
      <c r="J44" s="196">
        <v>0.5</v>
      </c>
      <c r="K44" s="196">
        <v>0.71</v>
      </c>
      <c r="L44" s="196">
        <v>0.9</v>
      </c>
      <c r="M44" s="197">
        <v>1.35</v>
      </c>
      <c r="N44" s="196">
        <v>1.63</v>
      </c>
      <c r="O44" s="196">
        <v>2.15</v>
      </c>
      <c r="P44" s="196">
        <v>0.3</v>
      </c>
    </row>
    <row r="45" spans="1:16" x14ac:dyDescent="0.2">
      <c r="A45" s="5">
        <v>38</v>
      </c>
      <c r="B45" s="196">
        <v>0.55000000000000004</v>
      </c>
      <c r="C45" s="196">
        <v>0.75</v>
      </c>
      <c r="D45" s="196">
        <v>0.85</v>
      </c>
      <c r="E45" s="196">
        <v>1.1100000000000001</v>
      </c>
      <c r="F45" s="197">
        <v>1.67</v>
      </c>
      <c r="G45" s="196">
        <v>2.4</v>
      </c>
      <c r="H45" s="196">
        <v>2.92</v>
      </c>
      <c r="I45" s="196">
        <v>0.47</v>
      </c>
      <c r="J45" s="196">
        <v>0.54</v>
      </c>
      <c r="K45" s="196">
        <v>0.76</v>
      </c>
      <c r="L45" s="196">
        <v>0.97</v>
      </c>
      <c r="M45" s="197">
        <v>1.46</v>
      </c>
      <c r="N45" s="196">
        <v>1.75</v>
      </c>
      <c r="O45" s="196">
        <v>2.31</v>
      </c>
      <c r="P45" s="196">
        <v>0.33</v>
      </c>
    </row>
    <row r="46" spans="1:16" x14ac:dyDescent="0.2">
      <c r="A46" s="5">
        <v>39</v>
      </c>
      <c r="B46" s="196">
        <v>0.61</v>
      </c>
      <c r="C46" s="196">
        <v>0.82</v>
      </c>
      <c r="D46" s="196">
        <v>0.93</v>
      </c>
      <c r="E46" s="196">
        <v>1.21</v>
      </c>
      <c r="F46" s="197">
        <v>1.82</v>
      </c>
      <c r="G46" s="196">
        <v>2.61</v>
      </c>
      <c r="H46" s="196">
        <v>3.2</v>
      </c>
      <c r="I46" s="196">
        <v>0.5</v>
      </c>
      <c r="J46" s="196">
        <v>0.57999999999999996</v>
      </c>
      <c r="K46" s="196">
        <v>0.82</v>
      </c>
      <c r="L46" s="196">
        <v>1.05</v>
      </c>
      <c r="M46" s="197">
        <v>1.58</v>
      </c>
      <c r="N46" s="196">
        <v>1.96</v>
      </c>
      <c r="O46" s="196">
        <v>2.5099999999999998</v>
      </c>
      <c r="P46" s="196">
        <v>0.36</v>
      </c>
    </row>
    <row r="47" spans="1:16" x14ac:dyDescent="0.2">
      <c r="A47" s="5">
        <v>40</v>
      </c>
      <c r="B47" s="196">
        <v>0.67</v>
      </c>
      <c r="C47" s="196">
        <v>0.9</v>
      </c>
      <c r="D47" s="196">
        <v>1.02</v>
      </c>
      <c r="E47" s="196">
        <v>1.32</v>
      </c>
      <c r="F47" s="197">
        <v>1.98</v>
      </c>
      <c r="G47" s="196">
        <v>2.86</v>
      </c>
      <c r="H47" s="196">
        <v>3.51</v>
      </c>
      <c r="I47" s="196">
        <v>0.53</v>
      </c>
      <c r="J47" s="196">
        <v>0.62</v>
      </c>
      <c r="K47" s="196">
        <v>0.87</v>
      </c>
      <c r="L47" s="196">
        <v>1.1299999999999999</v>
      </c>
      <c r="M47" s="197">
        <v>1.7</v>
      </c>
      <c r="N47" s="196">
        <v>2.16</v>
      </c>
      <c r="O47" s="196">
        <v>2.77</v>
      </c>
      <c r="P47" s="196">
        <v>0.4</v>
      </c>
    </row>
    <row r="48" spans="1:16" x14ac:dyDescent="0.2">
      <c r="A48" s="5">
        <v>41</v>
      </c>
      <c r="B48" s="196">
        <v>0.71</v>
      </c>
      <c r="C48" s="196">
        <v>0.93</v>
      </c>
      <c r="D48" s="196">
        <v>1.04</v>
      </c>
      <c r="E48" s="196">
        <v>1.43</v>
      </c>
      <c r="F48" s="197">
        <v>2.15</v>
      </c>
      <c r="G48" s="196">
        <v>3.14</v>
      </c>
      <c r="H48" s="196">
        <v>3.85</v>
      </c>
      <c r="I48" s="196">
        <v>0.61</v>
      </c>
      <c r="J48" s="196">
        <v>0.68</v>
      </c>
      <c r="K48" s="196">
        <v>0.89</v>
      </c>
      <c r="L48" s="196">
        <v>1.2</v>
      </c>
      <c r="M48" s="197">
        <v>1.8</v>
      </c>
      <c r="N48" s="196">
        <v>2.37</v>
      </c>
      <c r="O48" s="196">
        <v>3.01</v>
      </c>
      <c r="P48" s="196">
        <v>0.45</v>
      </c>
    </row>
    <row r="49" spans="1:16" x14ac:dyDescent="0.2">
      <c r="A49" s="5">
        <v>42</v>
      </c>
      <c r="B49" s="196">
        <v>0.78</v>
      </c>
      <c r="C49" s="196">
        <v>1.01</v>
      </c>
      <c r="D49" s="196">
        <v>1.1299999999999999</v>
      </c>
      <c r="E49" s="196">
        <v>1.56</v>
      </c>
      <c r="F49" s="197">
        <v>2.34</v>
      </c>
      <c r="G49" s="196">
        <v>3.45</v>
      </c>
      <c r="H49" s="196">
        <v>4.2300000000000004</v>
      </c>
      <c r="I49" s="196">
        <v>0.65</v>
      </c>
      <c r="J49" s="196">
        <v>0.74</v>
      </c>
      <c r="K49" s="196">
        <v>0.94</v>
      </c>
      <c r="L49" s="196">
        <v>1.29</v>
      </c>
      <c r="M49" s="197">
        <v>1.94</v>
      </c>
      <c r="N49" s="196">
        <v>2.56</v>
      </c>
      <c r="O49" s="196">
        <v>3.23</v>
      </c>
      <c r="P49" s="196">
        <v>0.51</v>
      </c>
    </row>
    <row r="50" spans="1:16" x14ac:dyDescent="0.2">
      <c r="A50" s="5">
        <v>43</v>
      </c>
      <c r="B50" s="196">
        <v>0.85</v>
      </c>
      <c r="C50" s="196">
        <v>1.1200000000000001</v>
      </c>
      <c r="D50" s="196">
        <v>1.25</v>
      </c>
      <c r="E50" s="196">
        <v>1.71</v>
      </c>
      <c r="F50" s="197">
        <v>2.57</v>
      </c>
      <c r="G50" s="196">
        <v>3.78</v>
      </c>
      <c r="H50" s="196">
        <v>4.66</v>
      </c>
      <c r="I50" s="196">
        <v>0.7</v>
      </c>
      <c r="J50" s="196">
        <v>0.81</v>
      </c>
      <c r="K50" s="196">
        <v>1.03</v>
      </c>
      <c r="L50" s="196">
        <v>1.4</v>
      </c>
      <c r="M50" s="197">
        <v>2.1</v>
      </c>
      <c r="N50" s="196">
        <v>2.8</v>
      </c>
      <c r="O50" s="196">
        <v>3.54</v>
      </c>
      <c r="P50" s="196">
        <v>0.57999999999999996</v>
      </c>
    </row>
    <row r="51" spans="1:16" x14ac:dyDescent="0.2">
      <c r="A51" s="5">
        <v>44</v>
      </c>
      <c r="B51" s="196">
        <v>0.92</v>
      </c>
      <c r="C51" s="196">
        <v>1.23</v>
      </c>
      <c r="D51" s="196">
        <v>1.39</v>
      </c>
      <c r="E51" s="196">
        <v>1.89</v>
      </c>
      <c r="F51" s="197">
        <v>2.84</v>
      </c>
      <c r="G51" s="196">
        <v>4.13</v>
      </c>
      <c r="H51" s="196">
        <v>5.14</v>
      </c>
      <c r="I51" s="196">
        <v>0.78</v>
      </c>
      <c r="J51" s="196">
        <v>0.89</v>
      </c>
      <c r="K51" s="196">
        <v>1.1299999999999999</v>
      </c>
      <c r="L51" s="196">
        <v>1.53</v>
      </c>
      <c r="M51" s="197">
        <v>2.2999999999999998</v>
      </c>
      <c r="N51" s="196">
        <v>3.08</v>
      </c>
      <c r="O51" s="196">
        <v>3.85</v>
      </c>
      <c r="P51" s="196">
        <v>0.66</v>
      </c>
    </row>
    <row r="52" spans="1:16" x14ac:dyDescent="0.2">
      <c r="A52" s="5">
        <v>45</v>
      </c>
      <c r="B52" s="196">
        <v>1</v>
      </c>
      <c r="C52" s="196">
        <v>1.37</v>
      </c>
      <c r="D52" s="196">
        <v>1.55</v>
      </c>
      <c r="E52" s="196">
        <v>2.08</v>
      </c>
      <c r="F52" s="197">
        <v>3.12</v>
      </c>
      <c r="G52" s="196">
        <v>4.51</v>
      </c>
      <c r="H52" s="196">
        <v>5.65</v>
      </c>
      <c r="I52" s="196">
        <v>0.87</v>
      </c>
      <c r="J52" s="196">
        <v>0.98</v>
      </c>
      <c r="K52" s="196">
        <v>1.24</v>
      </c>
      <c r="L52" s="196">
        <v>1.68</v>
      </c>
      <c r="M52" s="197">
        <v>2.52</v>
      </c>
      <c r="N52" s="196">
        <v>3.38</v>
      </c>
      <c r="O52" s="196">
        <v>4.18</v>
      </c>
      <c r="P52" s="196">
        <v>0.75</v>
      </c>
    </row>
    <row r="53" spans="1:16" x14ac:dyDescent="0.2">
      <c r="A53" s="5">
        <v>46</v>
      </c>
      <c r="B53" s="196">
        <v>1.1000000000000001</v>
      </c>
      <c r="C53" s="196">
        <v>1.51</v>
      </c>
      <c r="D53" s="196">
        <v>1.71</v>
      </c>
      <c r="E53" s="196">
        <v>2.29</v>
      </c>
      <c r="F53" s="197">
        <v>3.44</v>
      </c>
      <c r="G53" s="196">
        <v>4.97</v>
      </c>
      <c r="H53" s="196">
        <v>6.19</v>
      </c>
      <c r="I53" s="196">
        <v>0.94</v>
      </c>
      <c r="J53" s="196">
        <v>1.07</v>
      </c>
      <c r="K53" s="196">
        <v>1.36</v>
      </c>
      <c r="L53" s="196">
        <v>1.83</v>
      </c>
      <c r="M53" s="197">
        <v>2.75</v>
      </c>
      <c r="N53" s="196">
        <v>3.7</v>
      </c>
      <c r="O53" s="196">
        <v>4.51</v>
      </c>
      <c r="P53" s="196">
        <v>0.86</v>
      </c>
    </row>
    <row r="54" spans="1:16" x14ac:dyDescent="0.2">
      <c r="A54" s="5">
        <v>47</v>
      </c>
      <c r="B54" s="196">
        <v>1.2</v>
      </c>
      <c r="C54" s="196">
        <v>1.65</v>
      </c>
      <c r="D54" s="196">
        <v>1.88</v>
      </c>
      <c r="E54" s="196">
        <v>2.5099999999999998</v>
      </c>
      <c r="F54" s="197">
        <v>3.77</v>
      </c>
      <c r="G54" s="196">
        <v>5.48</v>
      </c>
      <c r="H54" s="196">
        <v>6.79</v>
      </c>
      <c r="I54" s="196">
        <v>1.01</v>
      </c>
      <c r="J54" s="196">
        <v>1.17</v>
      </c>
      <c r="K54" s="196">
        <v>1.49</v>
      </c>
      <c r="L54" s="196">
        <v>1.98</v>
      </c>
      <c r="M54" s="197">
        <v>2.97</v>
      </c>
      <c r="N54" s="196">
        <v>4.04</v>
      </c>
      <c r="O54" s="196">
        <v>4.87</v>
      </c>
      <c r="P54" s="196">
        <v>1</v>
      </c>
    </row>
    <row r="55" spans="1:16" x14ac:dyDescent="0.2">
      <c r="A55" s="5">
        <v>48</v>
      </c>
      <c r="B55" s="196">
        <v>1.32</v>
      </c>
      <c r="C55" s="196">
        <v>1.81</v>
      </c>
      <c r="D55" s="196">
        <v>2.0499999999999998</v>
      </c>
      <c r="E55" s="196">
        <v>2.75</v>
      </c>
      <c r="F55" s="197">
        <v>4.13</v>
      </c>
      <c r="G55" s="196">
        <v>6.03</v>
      </c>
      <c r="H55" s="196">
        <v>7.43</v>
      </c>
      <c r="I55" s="196">
        <v>1.0900000000000001</v>
      </c>
      <c r="J55" s="196">
        <v>1.27</v>
      </c>
      <c r="K55" s="196">
        <v>1.62</v>
      </c>
      <c r="L55" s="196">
        <v>2.13</v>
      </c>
      <c r="M55" s="197">
        <v>3.2</v>
      </c>
      <c r="N55" s="196">
        <v>4.37</v>
      </c>
      <c r="O55" s="196">
        <v>5.3</v>
      </c>
      <c r="P55" s="196">
        <v>1.17</v>
      </c>
    </row>
    <row r="56" spans="1:16" x14ac:dyDescent="0.2">
      <c r="A56" s="5">
        <v>49</v>
      </c>
      <c r="B56" s="196">
        <v>1.44</v>
      </c>
      <c r="C56" s="196">
        <v>1.96</v>
      </c>
      <c r="D56" s="196">
        <v>2.2200000000000002</v>
      </c>
      <c r="E56" s="196">
        <v>2.99</v>
      </c>
      <c r="F56" s="197">
        <v>4.49</v>
      </c>
      <c r="G56" s="196">
        <v>6.62</v>
      </c>
      <c r="H56" s="196">
        <v>8.1199999999999992</v>
      </c>
      <c r="I56" s="196">
        <v>1.21</v>
      </c>
      <c r="J56" s="196">
        <v>1.38</v>
      </c>
      <c r="K56" s="196">
        <v>1.75</v>
      </c>
      <c r="L56" s="196">
        <v>2.29</v>
      </c>
      <c r="M56" s="197">
        <v>3.44</v>
      </c>
      <c r="N56" s="196">
        <v>4.7</v>
      </c>
      <c r="O56" s="196">
        <v>5.75</v>
      </c>
      <c r="P56" s="196">
        <v>1.38</v>
      </c>
    </row>
    <row r="57" spans="1:16" x14ac:dyDescent="0.2">
      <c r="A57" s="5">
        <v>50</v>
      </c>
      <c r="B57" s="196">
        <v>1.56</v>
      </c>
      <c r="C57" s="196">
        <v>2.11</v>
      </c>
      <c r="D57" s="196">
        <v>2.39</v>
      </c>
      <c r="E57" s="196">
        <v>3.25</v>
      </c>
      <c r="F57" s="197">
        <v>4.88</v>
      </c>
      <c r="G57" s="196">
        <v>7.25</v>
      </c>
      <c r="H57" s="196">
        <v>8.86</v>
      </c>
      <c r="I57" s="196">
        <v>1.34</v>
      </c>
      <c r="J57" s="196">
        <v>1.48</v>
      </c>
      <c r="K57" s="196">
        <v>1.88</v>
      </c>
      <c r="L57" s="196">
        <v>2.4500000000000002</v>
      </c>
      <c r="M57" s="197">
        <v>3.68</v>
      </c>
      <c r="N57" s="196">
        <v>5.05</v>
      </c>
      <c r="O57" s="196">
        <v>6.2</v>
      </c>
      <c r="P57" s="196">
        <v>1.63</v>
      </c>
    </row>
    <row r="58" spans="1:16" x14ac:dyDescent="0.2">
      <c r="A58" s="5">
        <v>51</v>
      </c>
      <c r="B58" s="196">
        <v>1.69</v>
      </c>
      <c r="C58" s="196">
        <v>2.23</v>
      </c>
      <c r="D58" s="196">
        <v>2.57</v>
      </c>
      <c r="E58" s="196">
        <v>3.53</v>
      </c>
      <c r="F58" s="197">
        <v>5.3</v>
      </c>
      <c r="G58" s="196">
        <v>7.39</v>
      </c>
      <c r="H58" s="196">
        <v>9.66</v>
      </c>
      <c r="I58" s="196">
        <v>1.37</v>
      </c>
      <c r="J58" s="196">
        <v>1.61</v>
      </c>
      <c r="K58" s="196">
        <v>2.02</v>
      </c>
      <c r="L58" s="196">
        <v>2.61</v>
      </c>
      <c r="M58" s="197">
        <v>3.92</v>
      </c>
      <c r="N58" s="196">
        <v>5.27</v>
      </c>
      <c r="O58" s="196">
        <v>6.66</v>
      </c>
      <c r="P58" s="196">
        <v>1.92</v>
      </c>
    </row>
    <row r="59" spans="1:16" x14ac:dyDescent="0.2">
      <c r="A59" s="5">
        <v>52</v>
      </c>
      <c r="B59" s="196">
        <v>1.83</v>
      </c>
      <c r="C59" s="196">
        <v>2.27</v>
      </c>
      <c r="D59" s="196">
        <v>2.78</v>
      </c>
      <c r="E59" s="196">
        <v>3.84</v>
      </c>
      <c r="F59" s="197">
        <v>5.76</v>
      </c>
      <c r="G59" s="196">
        <v>8.0399999999999991</v>
      </c>
      <c r="H59" s="196">
        <v>10.54</v>
      </c>
      <c r="I59" s="196">
        <v>1.4</v>
      </c>
      <c r="J59" s="196">
        <v>1.74</v>
      </c>
      <c r="K59" s="196">
        <v>2.16</v>
      </c>
      <c r="L59" s="196">
        <v>2.77</v>
      </c>
      <c r="M59" s="197">
        <v>4.16</v>
      </c>
      <c r="N59" s="196">
        <v>5.6</v>
      </c>
      <c r="O59" s="196">
        <v>7.08</v>
      </c>
      <c r="P59" s="196">
        <v>2.25</v>
      </c>
    </row>
    <row r="60" spans="1:16" x14ac:dyDescent="0.2">
      <c r="A60" s="5">
        <v>53</v>
      </c>
      <c r="B60" s="196">
        <v>1.99</v>
      </c>
      <c r="C60" s="196">
        <v>2.41</v>
      </c>
      <c r="D60" s="196">
        <v>3.03</v>
      </c>
      <c r="E60" s="196">
        <v>4.2</v>
      </c>
      <c r="F60" s="197">
        <v>6.3</v>
      </c>
      <c r="G60" s="196">
        <v>8.7899999999999991</v>
      </c>
      <c r="H60" s="196">
        <v>11.51</v>
      </c>
      <c r="I60" s="196">
        <v>1.45</v>
      </c>
      <c r="J60" s="196">
        <v>1.88</v>
      </c>
      <c r="K60" s="196">
        <v>2.33</v>
      </c>
      <c r="L60" s="196">
        <v>2.93</v>
      </c>
      <c r="M60" s="197">
        <v>4.4000000000000004</v>
      </c>
      <c r="N60" s="196">
        <v>5.98</v>
      </c>
      <c r="O60" s="196">
        <v>7.53</v>
      </c>
      <c r="P60" s="196">
        <v>2.62</v>
      </c>
    </row>
    <row r="61" spans="1:16" x14ac:dyDescent="0.2">
      <c r="A61" s="5">
        <v>54</v>
      </c>
      <c r="B61" s="196">
        <v>2.2000000000000002</v>
      </c>
      <c r="C61" s="196">
        <v>2.67</v>
      </c>
      <c r="D61" s="196">
        <v>3.34</v>
      </c>
      <c r="E61" s="196">
        <v>4.63</v>
      </c>
      <c r="F61" s="197">
        <v>6.95</v>
      </c>
      <c r="G61" s="196">
        <v>9.66</v>
      </c>
      <c r="H61" s="196">
        <v>12.61</v>
      </c>
      <c r="I61" s="196">
        <v>1.56</v>
      </c>
      <c r="J61" s="196">
        <v>2.04</v>
      </c>
      <c r="K61" s="196">
        <v>2.5099999999999998</v>
      </c>
      <c r="L61" s="196">
        <v>3.14</v>
      </c>
      <c r="M61" s="197">
        <v>4.71</v>
      </c>
      <c r="N61" s="196">
        <v>6.39</v>
      </c>
      <c r="O61" s="196">
        <v>8.07</v>
      </c>
      <c r="P61" s="196">
        <v>3.04</v>
      </c>
    </row>
    <row r="62" spans="1:16" x14ac:dyDescent="0.2">
      <c r="A62" s="5">
        <v>55</v>
      </c>
      <c r="B62" s="196">
        <v>2.4500000000000002</v>
      </c>
      <c r="C62" s="196">
        <v>3</v>
      </c>
      <c r="D62" s="196">
        <v>3.73</v>
      </c>
      <c r="E62" s="196">
        <v>5.15</v>
      </c>
      <c r="F62" s="197">
        <v>7.73</v>
      </c>
      <c r="G62" s="196">
        <v>10.66</v>
      </c>
      <c r="H62" s="196">
        <v>13.84</v>
      </c>
      <c r="I62" s="196">
        <v>1.67</v>
      </c>
      <c r="J62" s="196">
        <v>2.2400000000000002</v>
      </c>
      <c r="K62" s="196">
        <v>2.74</v>
      </c>
      <c r="L62" s="196">
        <v>3.43</v>
      </c>
      <c r="M62" s="197">
        <v>5.15</v>
      </c>
      <c r="N62" s="196">
        <v>6.88</v>
      </c>
      <c r="O62" s="196">
        <v>8.7100000000000009</v>
      </c>
      <c r="P62" s="196">
        <v>3.52</v>
      </c>
    </row>
    <row r="63" spans="1:16" x14ac:dyDescent="0.2">
      <c r="A63" s="5">
        <v>56</v>
      </c>
      <c r="B63" s="196">
        <v>2.77</v>
      </c>
      <c r="C63" s="196">
        <v>3.4</v>
      </c>
      <c r="D63" s="196">
        <v>4.2300000000000004</v>
      </c>
      <c r="E63" s="196">
        <v>5.75</v>
      </c>
      <c r="F63" s="197">
        <v>8.6300000000000008</v>
      </c>
      <c r="G63" s="196">
        <v>11.79</v>
      </c>
      <c r="H63" s="196">
        <v>15.17</v>
      </c>
      <c r="I63" s="196">
        <v>1.87</v>
      </c>
      <c r="J63" s="196">
        <v>2.4500000000000002</v>
      </c>
      <c r="K63" s="196">
        <v>2.94</v>
      </c>
      <c r="L63" s="196">
        <v>3.73</v>
      </c>
      <c r="M63" s="197">
        <v>5.6</v>
      </c>
      <c r="N63" s="196">
        <v>7.41</v>
      </c>
      <c r="O63" s="196">
        <v>9.33</v>
      </c>
      <c r="P63" s="6" t="s">
        <v>33</v>
      </c>
    </row>
    <row r="64" spans="1:16" x14ac:dyDescent="0.2">
      <c r="A64" s="5">
        <v>57</v>
      </c>
      <c r="B64" s="196">
        <v>3.07</v>
      </c>
      <c r="C64" s="196">
        <v>3.8</v>
      </c>
      <c r="D64" s="196">
        <v>4.78</v>
      </c>
      <c r="E64" s="196">
        <v>6.45</v>
      </c>
      <c r="F64" s="197">
        <v>9.68</v>
      </c>
      <c r="G64" s="196">
        <v>13.02</v>
      </c>
      <c r="H64" s="196">
        <v>16.55</v>
      </c>
      <c r="I64" s="196">
        <v>2.02</v>
      </c>
      <c r="J64" s="196">
        <v>2.69</v>
      </c>
      <c r="K64" s="196">
        <v>3.19</v>
      </c>
      <c r="L64" s="196">
        <v>4.13</v>
      </c>
      <c r="M64" s="197">
        <v>6.2</v>
      </c>
      <c r="N64" s="196">
        <v>8.0500000000000007</v>
      </c>
      <c r="O64" s="196">
        <v>10.050000000000001</v>
      </c>
      <c r="P64" s="6" t="s">
        <v>33</v>
      </c>
    </row>
    <row r="65" spans="1:16" x14ac:dyDescent="0.2">
      <c r="A65" s="5">
        <v>58</v>
      </c>
      <c r="B65" s="196">
        <v>3.37</v>
      </c>
      <c r="C65" s="196">
        <v>4.3</v>
      </c>
      <c r="D65" s="196">
        <v>5.4</v>
      </c>
      <c r="E65" s="196">
        <v>7.25</v>
      </c>
      <c r="F65" s="197">
        <v>10.88</v>
      </c>
      <c r="G65" s="196">
        <v>14.35</v>
      </c>
      <c r="H65" s="196">
        <v>17.940000000000001</v>
      </c>
      <c r="I65" s="196">
        <v>2.2200000000000002</v>
      </c>
      <c r="J65" s="196">
        <v>2.95</v>
      </c>
      <c r="K65" s="196">
        <v>3.44</v>
      </c>
      <c r="L65" s="196">
        <v>4.63</v>
      </c>
      <c r="M65" s="197">
        <v>6.95</v>
      </c>
      <c r="N65" s="196">
        <v>8.7799999999999994</v>
      </c>
      <c r="O65" s="196">
        <v>10.87</v>
      </c>
      <c r="P65" s="6" t="s">
        <v>33</v>
      </c>
    </row>
    <row r="66" spans="1:16" x14ac:dyDescent="0.2">
      <c r="A66" s="5">
        <v>59</v>
      </c>
      <c r="B66" s="196">
        <v>3.67</v>
      </c>
      <c r="C66" s="196">
        <v>4.8</v>
      </c>
      <c r="D66" s="196">
        <v>6.05</v>
      </c>
      <c r="E66" s="196">
        <v>8.1</v>
      </c>
      <c r="F66" s="197">
        <v>12.15</v>
      </c>
      <c r="G66" s="196">
        <v>15.79</v>
      </c>
      <c r="H66" s="196">
        <v>19.37</v>
      </c>
      <c r="I66" s="196">
        <v>2.42</v>
      </c>
      <c r="J66" s="196">
        <v>3.23</v>
      </c>
      <c r="K66" s="196">
        <v>3.69</v>
      </c>
      <c r="L66" s="196">
        <v>5.23</v>
      </c>
      <c r="M66" s="197">
        <v>7.85</v>
      </c>
      <c r="N66" s="196">
        <v>9.64</v>
      </c>
      <c r="O66" s="196">
        <v>11.79</v>
      </c>
      <c r="P66" s="6" t="s">
        <v>33</v>
      </c>
    </row>
    <row r="67" spans="1:16" x14ac:dyDescent="0.2">
      <c r="A67" s="5">
        <v>60</v>
      </c>
      <c r="B67" s="196">
        <v>3.97</v>
      </c>
      <c r="C67" s="196">
        <v>5.4</v>
      </c>
      <c r="D67" s="196">
        <v>6.75</v>
      </c>
      <c r="E67" s="196">
        <v>9</v>
      </c>
      <c r="F67" s="197">
        <v>13.5</v>
      </c>
      <c r="G67" s="196">
        <v>17.32</v>
      </c>
      <c r="H67" s="196">
        <v>20.91</v>
      </c>
      <c r="I67" s="196">
        <v>2.62</v>
      </c>
      <c r="J67" s="196">
        <v>3.53</v>
      </c>
      <c r="K67" s="196">
        <v>4.04</v>
      </c>
      <c r="L67" s="196">
        <v>5.83</v>
      </c>
      <c r="M67" s="197">
        <v>8.75</v>
      </c>
      <c r="N67" s="196">
        <v>10.51</v>
      </c>
      <c r="O67" s="196">
        <v>12.81</v>
      </c>
      <c r="P67" s="6" t="s">
        <v>33</v>
      </c>
    </row>
    <row r="68" spans="1:16" x14ac:dyDescent="0.2">
      <c r="A68" s="5">
        <v>61</v>
      </c>
      <c r="B68" s="196">
        <v>4.4800000000000004</v>
      </c>
      <c r="C68" s="196">
        <v>6</v>
      </c>
      <c r="D68" s="196">
        <v>7.5</v>
      </c>
      <c r="E68" s="196">
        <v>9.9</v>
      </c>
      <c r="F68" s="197">
        <v>14.85</v>
      </c>
      <c r="G68" s="196">
        <v>18.86</v>
      </c>
      <c r="H68" s="196">
        <v>22.45</v>
      </c>
      <c r="I68" s="196">
        <v>2.87</v>
      </c>
      <c r="J68" s="196">
        <v>3.6</v>
      </c>
      <c r="K68" s="196">
        <v>4.3899999999999997</v>
      </c>
      <c r="L68" s="196">
        <v>6.43</v>
      </c>
      <c r="M68" s="197">
        <v>9.65</v>
      </c>
      <c r="N68" s="196">
        <v>11.07</v>
      </c>
      <c r="O68" s="196">
        <v>13.94</v>
      </c>
      <c r="P68" s="6" t="s">
        <v>33</v>
      </c>
    </row>
    <row r="69" spans="1:16" x14ac:dyDescent="0.2">
      <c r="A69" s="5">
        <v>62</v>
      </c>
      <c r="B69" s="196">
        <v>5.08</v>
      </c>
      <c r="C69" s="196">
        <v>6.7</v>
      </c>
      <c r="D69" s="196">
        <v>8.3000000000000007</v>
      </c>
      <c r="E69" s="196">
        <v>10.8</v>
      </c>
      <c r="F69" s="197">
        <v>16.2</v>
      </c>
      <c r="G69" s="196">
        <v>20.6</v>
      </c>
      <c r="H69" s="196">
        <v>24.29</v>
      </c>
      <c r="I69" s="196">
        <v>3.17</v>
      </c>
      <c r="J69" s="196">
        <v>3.94</v>
      </c>
      <c r="K69" s="196">
        <v>4.8499999999999996</v>
      </c>
      <c r="L69" s="196">
        <v>7.13</v>
      </c>
      <c r="M69" s="197">
        <v>10.7</v>
      </c>
      <c r="N69" s="196">
        <v>12.1</v>
      </c>
      <c r="O69" s="196">
        <v>15.17</v>
      </c>
      <c r="P69" s="6" t="s">
        <v>33</v>
      </c>
    </row>
    <row r="70" spans="1:16" x14ac:dyDescent="0.2">
      <c r="A70" s="5">
        <v>63</v>
      </c>
      <c r="B70" s="196">
        <v>5.78</v>
      </c>
      <c r="C70" s="196">
        <v>7.4</v>
      </c>
      <c r="D70" s="196">
        <v>9.15</v>
      </c>
      <c r="E70" s="196">
        <v>11.8</v>
      </c>
      <c r="F70" s="197">
        <v>17.7</v>
      </c>
      <c r="G70" s="196">
        <v>22.45</v>
      </c>
      <c r="H70" s="196">
        <v>26.24</v>
      </c>
      <c r="I70" s="196">
        <v>3.55</v>
      </c>
      <c r="J70" s="196">
        <v>4.3</v>
      </c>
      <c r="K70" s="196">
        <v>5.39</v>
      </c>
      <c r="L70" s="196">
        <v>7.93</v>
      </c>
      <c r="M70" s="197">
        <v>11.9</v>
      </c>
      <c r="N70" s="196">
        <v>13.22</v>
      </c>
      <c r="O70" s="196">
        <v>16.61</v>
      </c>
      <c r="P70" s="6" t="s">
        <v>33</v>
      </c>
    </row>
    <row r="71" spans="1:16" x14ac:dyDescent="0.2">
      <c r="A71" s="5">
        <v>64</v>
      </c>
      <c r="B71" s="196">
        <v>6.53</v>
      </c>
      <c r="C71" s="196">
        <v>8.1999999999999993</v>
      </c>
      <c r="D71" s="196">
        <v>10.199999999999999</v>
      </c>
      <c r="E71" s="196">
        <v>12.9</v>
      </c>
      <c r="F71" s="197">
        <v>19.350000000000001</v>
      </c>
      <c r="G71" s="196">
        <v>24.4</v>
      </c>
      <c r="H71" s="196">
        <v>28.5</v>
      </c>
      <c r="I71" s="196">
        <v>3.99</v>
      </c>
      <c r="J71" s="196">
        <v>4.8</v>
      </c>
      <c r="K71" s="196">
        <v>6</v>
      </c>
      <c r="L71" s="196">
        <v>8.75</v>
      </c>
      <c r="M71" s="197">
        <v>13.13</v>
      </c>
      <c r="N71" s="196">
        <v>14.45</v>
      </c>
      <c r="O71" s="196">
        <v>18.55</v>
      </c>
      <c r="P71" s="6" t="s">
        <v>33</v>
      </c>
    </row>
    <row r="72" spans="1:16" x14ac:dyDescent="0.2">
      <c r="A72" s="5">
        <v>65</v>
      </c>
      <c r="B72" s="196">
        <v>7.32</v>
      </c>
      <c r="C72" s="196">
        <v>9.06</v>
      </c>
      <c r="D72" s="196">
        <v>11.4</v>
      </c>
      <c r="E72" s="196">
        <v>14.16</v>
      </c>
      <c r="F72" s="197">
        <v>21.24</v>
      </c>
      <c r="G72" s="196">
        <v>26.55</v>
      </c>
      <c r="H72" s="196">
        <v>31.24</v>
      </c>
      <c r="I72" s="196">
        <v>4.43</v>
      </c>
      <c r="J72" s="196">
        <v>5.37</v>
      </c>
      <c r="K72" s="196">
        <v>6.73</v>
      </c>
      <c r="L72" s="196">
        <v>9.61</v>
      </c>
      <c r="M72" s="197">
        <v>14.42</v>
      </c>
      <c r="N72" s="196">
        <v>15.69</v>
      </c>
      <c r="O72" s="196">
        <v>20.84</v>
      </c>
      <c r="P72" s="6" t="s">
        <v>33</v>
      </c>
    </row>
    <row r="73" spans="1:16" x14ac:dyDescent="0.2">
      <c r="A73" s="5">
        <v>66</v>
      </c>
      <c r="B73" s="6" t="s">
        <v>33</v>
      </c>
      <c r="C73" s="6" t="s">
        <v>33</v>
      </c>
      <c r="D73" s="6" t="s">
        <v>33</v>
      </c>
      <c r="E73" s="6" t="s">
        <v>33</v>
      </c>
      <c r="F73" s="6" t="s">
        <v>33</v>
      </c>
      <c r="G73" s="6" t="s">
        <v>33</v>
      </c>
      <c r="H73" s="6" t="s">
        <v>33</v>
      </c>
      <c r="I73" s="6" t="s">
        <v>33</v>
      </c>
      <c r="J73" s="6" t="s">
        <v>33</v>
      </c>
      <c r="K73" s="6" t="s">
        <v>33</v>
      </c>
      <c r="L73" s="6" t="s">
        <v>33</v>
      </c>
      <c r="M73" s="6" t="s">
        <v>33</v>
      </c>
      <c r="N73" s="6" t="s">
        <v>33</v>
      </c>
      <c r="O73" s="6" t="s">
        <v>33</v>
      </c>
      <c r="P73" s="6" t="s">
        <v>33</v>
      </c>
    </row>
    <row r="74" spans="1:16" x14ac:dyDescent="0.2">
      <c r="A74" s="5">
        <v>67</v>
      </c>
      <c r="B74" s="6" t="s">
        <v>33</v>
      </c>
      <c r="C74" s="6" t="s">
        <v>33</v>
      </c>
      <c r="D74" s="6" t="s">
        <v>33</v>
      </c>
      <c r="E74" s="6" t="s">
        <v>33</v>
      </c>
      <c r="F74" s="6" t="s">
        <v>33</v>
      </c>
      <c r="G74" s="6" t="s">
        <v>33</v>
      </c>
      <c r="H74" s="6" t="s">
        <v>33</v>
      </c>
      <c r="I74" s="6" t="s">
        <v>33</v>
      </c>
      <c r="J74" s="6" t="s">
        <v>33</v>
      </c>
      <c r="K74" s="6" t="s">
        <v>33</v>
      </c>
      <c r="L74" s="6" t="s">
        <v>33</v>
      </c>
      <c r="M74" s="6" t="s">
        <v>33</v>
      </c>
      <c r="N74" s="6" t="s">
        <v>33</v>
      </c>
      <c r="O74" s="6" t="s">
        <v>33</v>
      </c>
      <c r="P74" s="6" t="s">
        <v>33</v>
      </c>
    </row>
    <row r="75" spans="1:16" x14ac:dyDescent="0.2">
      <c r="A75" s="5">
        <v>68</v>
      </c>
      <c r="B75" s="6" t="s">
        <v>33</v>
      </c>
      <c r="C75" s="6" t="s">
        <v>33</v>
      </c>
      <c r="D75" s="6" t="s">
        <v>33</v>
      </c>
      <c r="E75" s="6" t="s">
        <v>33</v>
      </c>
      <c r="F75" s="6" t="s">
        <v>33</v>
      </c>
      <c r="G75" s="6" t="s">
        <v>33</v>
      </c>
      <c r="H75" s="6" t="s">
        <v>33</v>
      </c>
      <c r="I75" s="6" t="s">
        <v>33</v>
      </c>
      <c r="J75" s="6" t="s">
        <v>33</v>
      </c>
      <c r="K75" s="6" t="s">
        <v>33</v>
      </c>
      <c r="L75" s="6" t="s">
        <v>33</v>
      </c>
      <c r="M75" s="6" t="s">
        <v>33</v>
      </c>
      <c r="N75" s="6" t="s">
        <v>33</v>
      </c>
      <c r="O75" s="6" t="s">
        <v>33</v>
      </c>
      <c r="P75" s="6" t="s">
        <v>33</v>
      </c>
    </row>
    <row r="76" spans="1:16" x14ac:dyDescent="0.2">
      <c r="A76" s="5">
        <v>69</v>
      </c>
      <c r="B76" s="6" t="s">
        <v>33</v>
      </c>
      <c r="C76" s="6" t="s">
        <v>33</v>
      </c>
      <c r="D76" s="6" t="s">
        <v>33</v>
      </c>
      <c r="E76" s="6" t="s">
        <v>33</v>
      </c>
      <c r="F76" s="6" t="s">
        <v>33</v>
      </c>
      <c r="G76" s="6" t="s">
        <v>33</v>
      </c>
      <c r="H76" s="6" t="s">
        <v>33</v>
      </c>
      <c r="I76" s="6" t="s">
        <v>33</v>
      </c>
      <c r="J76" s="6" t="s">
        <v>33</v>
      </c>
      <c r="K76" s="6" t="s">
        <v>33</v>
      </c>
      <c r="L76" s="6" t="s">
        <v>33</v>
      </c>
      <c r="M76" s="6" t="s">
        <v>33</v>
      </c>
      <c r="N76" s="6" t="s">
        <v>33</v>
      </c>
      <c r="O76" s="6" t="s">
        <v>33</v>
      </c>
      <c r="P76" s="6" t="s">
        <v>33</v>
      </c>
    </row>
    <row r="77" spans="1:16" x14ac:dyDescent="0.2">
      <c r="A77" s="5">
        <v>70</v>
      </c>
      <c r="B77" s="6" t="s">
        <v>33</v>
      </c>
      <c r="C77" s="6" t="s">
        <v>33</v>
      </c>
      <c r="D77" s="6" t="s">
        <v>33</v>
      </c>
      <c r="E77" s="6" t="s">
        <v>33</v>
      </c>
      <c r="F77" s="6" t="s">
        <v>33</v>
      </c>
      <c r="G77" s="6" t="s">
        <v>33</v>
      </c>
      <c r="H77" s="6" t="s">
        <v>33</v>
      </c>
      <c r="I77" s="6" t="s">
        <v>33</v>
      </c>
      <c r="J77" s="6" t="s">
        <v>33</v>
      </c>
      <c r="K77" s="6" t="s">
        <v>33</v>
      </c>
      <c r="L77" s="6" t="s">
        <v>33</v>
      </c>
      <c r="M77" s="6" t="s">
        <v>33</v>
      </c>
      <c r="N77" s="6" t="s">
        <v>33</v>
      </c>
      <c r="O77" s="6" t="s">
        <v>33</v>
      </c>
      <c r="P77" s="6" t="s">
        <v>33</v>
      </c>
    </row>
  </sheetData>
  <phoneticPr fontId="4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42"/>
  </sheetPr>
  <dimension ref="A1:P77"/>
  <sheetViews>
    <sheetView workbookViewId="0">
      <pane ySplit="6" topLeftCell="A47" activePane="bottomLeft" state="frozen"/>
      <selection pane="bottomLeft" activeCell="P7" sqref="P7:P67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64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1.56</v>
      </c>
      <c r="C7" s="196">
        <v>1.56</v>
      </c>
      <c r="D7" s="196">
        <v>1.56</v>
      </c>
      <c r="E7" s="196">
        <v>1.56</v>
      </c>
      <c r="F7" s="197">
        <v>1.56</v>
      </c>
      <c r="G7" s="196">
        <v>1.56</v>
      </c>
      <c r="H7" s="196">
        <v>1.56</v>
      </c>
      <c r="I7" s="196">
        <v>1.49</v>
      </c>
      <c r="J7" s="196">
        <v>1.49</v>
      </c>
      <c r="K7" s="196">
        <v>1.49</v>
      </c>
      <c r="L7" s="196">
        <v>1.49</v>
      </c>
      <c r="M7" s="197">
        <v>1.49</v>
      </c>
      <c r="N7" s="196">
        <v>1.49</v>
      </c>
      <c r="O7" s="196">
        <v>1.49</v>
      </c>
      <c r="P7" s="6" t="s">
        <v>33</v>
      </c>
    </row>
    <row r="8" spans="1:16" x14ac:dyDescent="0.2">
      <c r="A8" s="5">
        <v>1</v>
      </c>
      <c r="B8" s="196">
        <v>1.56</v>
      </c>
      <c r="C8" s="196">
        <v>1.56</v>
      </c>
      <c r="D8" s="196">
        <v>1.56</v>
      </c>
      <c r="E8" s="196">
        <v>1.56</v>
      </c>
      <c r="F8" s="197">
        <v>1.56</v>
      </c>
      <c r="G8" s="196">
        <v>1.56</v>
      </c>
      <c r="H8" s="196">
        <v>1.56</v>
      </c>
      <c r="I8" s="196">
        <v>1.49</v>
      </c>
      <c r="J8" s="196">
        <v>1.49</v>
      </c>
      <c r="K8" s="196">
        <v>1.49</v>
      </c>
      <c r="L8" s="196">
        <v>1.49</v>
      </c>
      <c r="M8" s="197">
        <v>1.49</v>
      </c>
      <c r="N8" s="196">
        <v>1.49</v>
      </c>
      <c r="O8" s="196">
        <v>1.49</v>
      </c>
      <c r="P8" s="6" t="s">
        <v>33</v>
      </c>
    </row>
    <row r="9" spans="1:16" x14ac:dyDescent="0.2">
      <c r="A9" s="5">
        <v>2</v>
      </c>
      <c r="B9" s="196">
        <v>1.56</v>
      </c>
      <c r="C9" s="196">
        <v>1.56</v>
      </c>
      <c r="D9" s="196">
        <v>1.56</v>
      </c>
      <c r="E9" s="196">
        <v>1.56</v>
      </c>
      <c r="F9" s="197">
        <v>1.56</v>
      </c>
      <c r="G9" s="196">
        <v>1.56</v>
      </c>
      <c r="H9" s="196">
        <v>1.56</v>
      </c>
      <c r="I9" s="196">
        <v>1.49</v>
      </c>
      <c r="J9" s="196">
        <v>1.49</v>
      </c>
      <c r="K9" s="196">
        <v>1.49</v>
      </c>
      <c r="L9" s="196">
        <v>1.49</v>
      </c>
      <c r="M9" s="197">
        <v>1.49</v>
      </c>
      <c r="N9" s="196">
        <v>1.49</v>
      </c>
      <c r="O9" s="196">
        <v>1.49</v>
      </c>
      <c r="P9" s="6" t="s">
        <v>33</v>
      </c>
    </row>
    <row r="10" spans="1:16" x14ac:dyDescent="0.2">
      <c r="A10" s="5">
        <v>3</v>
      </c>
      <c r="B10" s="196">
        <v>1.56</v>
      </c>
      <c r="C10" s="196">
        <v>1.56</v>
      </c>
      <c r="D10" s="196">
        <v>1.56</v>
      </c>
      <c r="E10" s="196">
        <v>1.56</v>
      </c>
      <c r="F10" s="197">
        <v>1.56</v>
      </c>
      <c r="G10" s="196">
        <v>1.56</v>
      </c>
      <c r="H10" s="196">
        <v>1.56</v>
      </c>
      <c r="I10" s="196">
        <v>1.49</v>
      </c>
      <c r="J10" s="196">
        <v>1.49</v>
      </c>
      <c r="K10" s="196">
        <v>1.49</v>
      </c>
      <c r="L10" s="196">
        <v>1.49</v>
      </c>
      <c r="M10" s="197">
        <v>1.49</v>
      </c>
      <c r="N10" s="196">
        <v>1.49</v>
      </c>
      <c r="O10" s="196">
        <v>1.49</v>
      </c>
      <c r="P10" s="6" t="s">
        <v>33</v>
      </c>
    </row>
    <row r="11" spans="1:16" x14ac:dyDescent="0.2">
      <c r="A11" s="5">
        <v>4</v>
      </c>
      <c r="B11" s="196">
        <v>1.56</v>
      </c>
      <c r="C11" s="196">
        <v>1.56</v>
      </c>
      <c r="D11" s="196">
        <v>1.56</v>
      </c>
      <c r="E11" s="196">
        <v>1.56</v>
      </c>
      <c r="F11" s="197">
        <v>1.56</v>
      </c>
      <c r="G11" s="196">
        <v>1.56</v>
      </c>
      <c r="H11" s="196">
        <v>1.56</v>
      </c>
      <c r="I11" s="196">
        <v>1.49</v>
      </c>
      <c r="J11" s="196">
        <v>1.49</v>
      </c>
      <c r="K11" s="196">
        <v>1.49</v>
      </c>
      <c r="L11" s="196">
        <v>1.49</v>
      </c>
      <c r="M11" s="197">
        <v>1.49</v>
      </c>
      <c r="N11" s="196">
        <v>1.49</v>
      </c>
      <c r="O11" s="196">
        <v>1.49</v>
      </c>
      <c r="P11" s="6" t="s">
        <v>33</v>
      </c>
    </row>
    <row r="12" spans="1:16" x14ac:dyDescent="0.2">
      <c r="A12" s="5">
        <v>5</v>
      </c>
      <c r="B12" s="196">
        <v>1.56</v>
      </c>
      <c r="C12" s="196">
        <v>1.56</v>
      </c>
      <c r="D12" s="196">
        <v>1.56</v>
      </c>
      <c r="E12" s="196">
        <v>1.56</v>
      </c>
      <c r="F12" s="197">
        <v>1.56</v>
      </c>
      <c r="G12" s="196">
        <v>1.56</v>
      </c>
      <c r="H12" s="196">
        <v>1.56</v>
      </c>
      <c r="I12" s="196">
        <v>1.49</v>
      </c>
      <c r="J12" s="196">
        <v>1.49</v>
      </c>
      <c r="K12" s="196">
        <v>1.49</v>
      </c>
      <c r="L12" s="196">
        <v>1.49</v>
      </c>
      <c r="M12" s="197">
        <v>1.49</v>
      </c>
      <c r="N12" s="196">
        <v>1.49</v>
      </c>
      <c r="O12" s="196">
        <v>1.49</v>
      </c>
      <c r="P12" s="6" t="s">
        <v>33</v>
      </c>
    </row>
    <row r="13" spans="1:16" x14ac:dyDescent="0.2">
      <c r="A13" s="5">
        <v>6</v>
      </c>
      <c r="B13" s="196">
        <v>1.56</v>
      </c>
      <c r="C13" s="196">
        <v>1.56</v>
      </c>
      <c r="D13" s="196">
        <v>1.56</v>
      </c>
      <c r="E13" s="196">
        <v>1.56</v>
      </c>
      <c r="F13" s="197">
        <v>1.56</v>
      </c>
      <c r="G13" s="196">
        <v>1.56</v>
      </c>
      <c r="H13" s="196">
        <v>1.56</v>
      </c>
      <c r="I13" s="196">
        <v>1.49</v>
      </c>
      <c r="J13" s="196">
        <v>1.49</v>
      </c>
      <c r="K13" s="196">
        <v>1.49</v>
      </c>
      <c r="L13" s="196">
        <v>1.49</v>
      </c>
      <c r="M13" s="197">
        <v>1.49</v>
      </c>
      <c r="N13" s="196">
        <v>1.49</v>
      </c>
      <c r="O13" s="196">
        <v>1.49</v>
      </c>
      <c r="P13" s="6" t="s">
        <v>33</v>
      </c>
    </row>
    <row r="14" spans="1:16" x14ac:dyDescent="0.2">
      <c r="A14" s="5">
        <v>7</v>
      </c>
      <c r="B14" s="196">
        <v>1.56</v>
      </c>
      <c r="C14" s="196">
        <v>1.56</v>
      </c>
      <c r="D14" s="196">
        <v>1.56</v>
      </c>
      <c r="E14" s="196">
        <v>1.56</v>
      </c>
      <c r="F14" s="197">
        <v>1.56</v>
      </c>
      <c r="G14" s="196">
        <v>1.56</v>
      </c>
      <c r="H14" s="196">
        <v>1.56</v>
      </c>
      <c r="I14" s="196">
        <v>1.49</v>
      </c>
      <c r="J14" s="196">
        <v>1.49</v>
      </c>
      <c r="K14" s="196">
        <v>1.49</v>
      </c>
      <c r="L14" s="196">
        <v>1.49</v>
      </c>
      <c r="M14" s="197">
        <v>1.49</v>
      </c>
      <c r="N14" s="196">
        <v>1.49</v>
      </c>
      <c r="O14" s="196">
        <v>1.49</v>
      </c>
      <c r="P14" s="6" t="s">
        <v>33</v>
      </c>
    </row>
    <row r="15" spans="1:16" x14ac:dyDescent="0.2">
      <c r="A15" s="5">
        <v>8</v>
      </c>
      <c r="B15" s="196">
        <v>1.56</v>
      </c>
      <c r="C15" s="196">
        <v>1.56</v>
      </c>
      <c r="D15" s="196">
        <v>1.56</v>
      </c>
      <c r="E15" s="196">
        <v>1.56</v>
      </c>
      <c r="F15" s="197">
        <v>1.56</v>
      </c>
      <c r="G15" s="196">
        <v>1.56</v>
      </c>
      <c r="H15" s="196">
        <v>1.56</v>
      </c>
      <c r="I15" s="196">
        <v>1.49</v>
      </c>
      <c r="J15" s="196">
        <v>1.49</v>
      </c>
      <c r="K15" s="196">
        <v>1.49</v>
      </c>
      <c r="L15" s="196">
        <v>1.49</v>
      </c>
      <c r="M15" s="197">
        <v>1.49</v>
      </c>
      <c r="N15" s="196">
        <v>1.49</v>
      </c>
      <c r="O15" s="196">
        <v>1.49</v>
      </c>
      <c r="P15" s="6" t="s">
        <v>33</v>
      </c>
    </row>
    <row r="16" spans="1:16" x14ac:dyDescent="0.2">
      <c r="A16" s="5">
        <v>9</v>
      </c>
      <c r="B16" s="196">
        <v>1.56</v>
      </c>
      <c r="C16" s="196">
        <v>1.56</v>
      </c>
      <c r="D16" s="196">
        <v>1.56</v>
      </c>
      <c r="E16" s="196">
        <v>1.56</v>
      </c>
      <c r="F16" s="197">
        <v>1.56</v>
      </c>
      <c r="G16" s="196">
        <v>1.56</v>
      </c>
      <c r="H16" s="196">
        <v>1.56</v>
      </c>
      <c r="I16" s="196">
        <v>1.49</v>
      </c>
      <c r="J16" s="196">
        <v>1.49</v>
      </c>
      <c r="K16" s="196">
        <v>1.49</v>
      </c>
      <c r="L16" s="196">
        <v>1.49</v>
      </c>
      <c r="M16" s="197">
        <v>1.49</v>
      </c>
      <c r="N16" s="196">
        <v>1.49</v>
      </c>
      <c r="O16" s="196">
        <v>1.49</v>
      </c>
      <c r="P16" s="6" t="s">
        <v>33</v>
      </c>
    </row>
    <row r="17" spans="1:16" x14ac:dyDescent="0.2">
      <c r="A17" s="5">
        <v>10</v>
      </c>
      <c r="B17" s="196">
        <v>1.56</v>
      </c>
      <c r="C17" s="196">
        <v>1.56</v>
      </c>
      <c r="D17" s="196">
        <v>1.56</v>
      </c>
      <c r="E17" s="196">
        <v>1.56</v>
      </c>
      <c r="F17" s="197">
        <v>1.56</v>
      </c>
      <c r="G17" s="196">
        <v>1.56</v>
      </c>
      <c r="H17" s="196">
        <v>1.56</v>
      </c>
      <c r="I17" s="196">
        <v>1.49</v>
      </c>
      <c r="J17" s="196">
        <v>1.49</v>
      </c>
      <c r="K17" s="196">
        <v>1.49</v>
      </c>
      <c r="L17" s="196">
        <v>1.49</v>
      </c>
      <c r="M17" s="197">
        <v>1.49</v>
      </c>
      <c r="N17" s="196">
        <v>1.49</v>
      </c>
      <c r="O17" s="196">
        <v>1.49</v>
      </c>
      <c r="P17" s="6" t="s">
        <v>33</v>
      </c>
    </row>
    <row r="18" spans="1:16" x14ac:dyDescent="0.2">
      <c r="A18" s="5">
        <v>11</v>
      </c>
      <c r="B18" s="196">
        <v>1.56</v>
      </c>
      <c r="C18" s="196">
        <v>1.56</v>
      </c>
      <c r="D18" s="196">
        <v>1.56</v>
      </c>
      <c r="E18" s="196">
        <v>1.56</v>
      </c>
      <c r="F18" s="197">
        <v>1.56</v>
      </c>
      <c r="G18" s="196">
        <v>1.56</v>
      </c>
      <c r="H18" s="196">
        <v>1.56</v>
      </c>
      <c r="I18" s="196">
        <v>1.49</v>
      </c>
      <c r="J18" s="196">
        <v>1.49</v>
      </c>
      <c r="K18" s="196">
        <v>1.49</v>
      </c>
      <c r="L18" s="196">
        <v>1.49</v>
      </c>
      <c r="M18" s="197">
        <v>1.49</v>
      </c>
      <c r="N18" s="196">
        <v>1.49</v>
      </c>
      <c r="O18" s="196">
        <v>1.49</v>
      </c>
      <c r="P18" s="6" t="s">
        <v>33</v>
      </c>
    </row>
    <row r="19" spans="1:16" x14ac:dyDescent="0.2">
      <c r="A19" s="5">
        <v>12</v>
      </c>
      <c r="B19" s="196">
        <v>1.56</v>
      </c>
      <c r="C19" s="196">
        <v>1.56</v>
      </c>
      <c r="D19" s="196">
        <v>1.56</v>
      </c>
      <c r="E19" s="196">
        <v>1.56</v>
      </c>
      <c r="F19" s="197">
        <v>1.56</v>
      </c>
      <c r="G19" s="196">
        <v>1.56</v>
      </c>
      <c r="H19" s="196">
        <v>1.56</v>
      </c>
      <c r="I19" s="196">
        <v>1.49</v>
      </c>
      <c r="J19" s="196">
        <v>1.49</v>
      </c>
      <c r="K19" s="196">
        <v>1.49</v>
      </c>
      <c r="L19" s="196">
        <v>1.49</v>
      </c>
      <c r="M19" s="197">
        <v>1.49</v>
      </c>
      <c r="N19" s="196">
        <v>1.49</v>
      </c>
      <c r="O19" s="196">
        <v>1.49</v>
      </c>
      <c r="P19" s="6" t="s">
        <v>33</v>
      </c>
    </row>
    <row r="20" spans="1:16" x14ac:dyDescent="0.2">
      <c r="A20" s="5">
        <v>13</v>
      </c>
      <c r="B20" s="196">
        <v>1.56</v>
      </c>
      <c r="C20" s="196">
        <v>1.56</v>
      </c>
      <c r="D20" s="196">
        <v>1.56</v>
      </c>
      <c r="E20" s="196">
        <v>1.56</v>
      </c>
      <c r="F20" s="197">
        <v>1.56</v>
      </c>
      <c r="G20" s="196">
        <v>1.56</v>
      </c>
      <c r="H20" s="196">
        <v>1.56</v>
      </c>
      <c r="I20" s="196">
        <v>1.49</v>
      </c>
      <c r="J20" s="196">
        <v>1.49</v>
      </c>
      <c r="K20" s="196">
        <v>1.49</v>
      </c>
      <c r="L20" s="196">
        <v>1.49</v>
      </c>
      <c r="M20" s="197">
        <v>1.49</v>
      </c>
      <c r="N20" s="196">
        <v>1.49</v>
      </c>
      <c r="O20" s="196">
        <v>1.49</v>
      </c>
      <c r="P20" s="6" t="s">
        <v>33</v>
      </c>
    </row>
    <row r="21" spans="1:16" x14ac:dyDescent="0.2">
      <c r="A21" s="5">
        <v>14</v>
      </c>
      <c r="B21" s="196">
        <v>1.56</v>
      </c>
      <c r="C21" s="196">
        <v>1.56</v>
      </c>
      <c r="D21" s="196">
        <v>1.56</v>
      </c>
      <c r="E21" s="196">
        <v>1.56</v>
      </c>
      <c r="F21" s="197">
        <v>1.56</v>
      </c>
      <c r="G21" s="196">
        <v>1.56</v>
      </c>
      <c r="H21" s="196">
        <v>1.56</v>
      </c>
      <c r="I21" s="196">
        <v>1.49</v>
      </c>
      <c r="J21" s="196">
        <v>1.49</v>
      </c>
      <c r="K21" s="196">
        <v>1.49</v>
      </c>
      <c r="L21" s="196">
        <v>1.49</v>
      </c>
      <c r="M21" s="197">
        <v>1.49</v>
      </c>
      <c r="N21" s="196">
        <v>1.49</v>
      </c>
      <c r="O21" s="196">
        <v>1.49</v>
      </c>
      <c r="P21" s="6" t="s">
        <v>33</v>
      </c>
    </row>
    <row r="22" spans="1:16" x14ac:dyDescent="0.2">
      <c r="A22" s="5">
        <v>15</v>
      </c>
      <c r="B22" s="196">
        <v>1.56</v>
      </c>
      <c r="C22" s="196">
        <v>1.56</v>
      </c>
      <c r="D22" s="196">
        <v>1.56</v>
      </c>
      <c r="E22" s="196">
        <v>1.56</v>
      </c>
      <c r="F22" s="197">
        <v>1.56</v>
      </c>
      <c r="G22" s="196">
        <v>1.56</v>
      </c>
      <c r="H22" s="196">
        <v>1.56</v>
      </c>
      <c r="I22" s="196">
        <v>1.49</v>
      </c>
      <c r="J22" s="196">
        <v>1.49</v>
      </c>
      <c r="K22" s="196">
        <v>1.49</v>
      </c>
      <c r="L22" s="196">
        <v>1.49</v>
      </c>
      <c r="M22" s="197">
        <v>1.49</v>
      </c>
      <c r="N22" s="196">
        <v>1.49</v>
      </c>
      <c r="O22" s="196">
        <v>1.49</v>
      </c>
      <c r="P22" s="196">
        <v>0.12</v>
      </c>
    </row>
    <row r="23" spans="1:16" x14ac:dyDescent="0.2">
      <c r="A23" s="5">
        <v>16</v>
      </c>
      <c r="B23" s="196">
        <v>1.56</v>
      </c>
      <c r="C23" s="196">
        <v>1.56</v>
      </c>
      <c r="D23" s="196">
        <v>1.56</v>
      </c>
      <c r="E23" s="196">
        <v>1.56</v>
      </c>
      <c r="F23" s="197">
        <v>1.56</v>
      </c>
      <c r="G23" s="196">
        <v>1.56</v>
      </c>
      <c r="H23" s="196">
        <v>1.56</v>
      </c>
      <c r="I23" s="196">
        <v>1.49</v>
      </c>
      <c r="J23" s="196">
        <v>1.49</v>
      </c>
      <c r="K23" s="196">
        <v>1.49</v>
      </c>
      <c r="L23" s="196">
        <v>1.49</v>
      </c>
      <c r="M23" s="197">
        <v>1.49</v>
      </c>
      <c r="N23" s="196">
        <v>1.49</v>
      </c>
      <c r="O23" s="196">
        <v>1.49</v>
      </c>
      <c r="P23" s="196">
        <v>0.12</v>
      </c>
    </row>
    <row r="24" spans="1:16" x14ac:dyDescent="0.2">
      <c r="A24" s="5">
        <v>17</v>
      </c>
      <c r="B24" s="196">
        <v>1.56</v>
      </c>
      <c r="C24" s="196">
        <v>1.56</v>
      </c>
      <c r="D24" s="196">
        <v>1.56</v>
      </c>
      <c r="E24" s="196">
        <v>1.56</v>
      </c>
      <c r="F24" s="197">
        <v>1.56</v>
      </c>
      <c r="G24" s="196">
        <v>1.56</v>
      </c>
      <c r="H24" s="196">
        <v>1.56</v>
      </c>
      <c r="I24" s="196">
        <v>1.49</v>
      </c>
      <c r="J24" s="196">
        <v>1.49</v>
      </c>
      <c r="K24" s="196">
        <v>1.49</v>
      </c>
      <c r="L24" s="196">
        <v>1.49</v>
      </c>
      <c r="M24" s="197">
        <v>1.49</v>
      </c>
      <c r="N24" s="196">
        <v>1.49</v>
      </c>
      <c r="O24" s="196">
        <v>1.49</v>
      </c>
      <c r="P24" s="196">
        <v>0.12</v>
      </c>
    </row>
    <row r="25" spans="1:16" x14ac:dyDescent="0.2">
      <c r="A25" s="5">
        <v>18</v>
      </c>
      <c r="B25" s="196">
        <v>1.56</v>
      </c>
      <c r="C25" s="196">
        <v>1.56</v>
      </c>
      <c r="D25" s="196">
        <v>1.56</v>
      </c>
      <c r="E25" s="196">
        <v>1.56</v>
      </c>
      <c r="F25" s="197">
        <v>2.34</v>
      </c>
      <c r="G25" s="196">
        <v>2.6</v>
      </c>
      <c r="H25" s="196">
        <v>2.6</v>
      </c>
      <c r="I25" s="196">
        <v>1.49</v>
      </c>
      <c r="J25" s="196">
        <v>1.49</v>
      </c>
      <c r="K25" s="196">
        <v>1.49</v>
      </c>
      <c r="L25" s="196">
        <v>1.49</v>
      </c>
      <c r="M25" s="197">
        <v>1.83</v>
      </c>
      <c r="N25" s="196">
        <v>1.91</v>
      </c>
      <c r="O25" s="196">
        <v>1.91</v>
      </c>
      <c r="P25" s="196">
        <v>0.12</v>
      </c>
    </row>
    <row r="26" spans="1:16" x14ac:dyDescent="0.2">
      <c r="A26" s="5">
        <v>19</v>
      </c>
      <c r="B26" s="196">
        <v>1.56</v>
      </c>
      <c r="C26" s="196">
        <v>1.56</v>
      </c>
      <c r="D26" s="196">
        <v>1.56</v>
      </c>
      <c r="E26" s="196">
        <v>1.56</v>
      </c>
      <c r="F26" s="197">
        <v>2.34</v>
      </c>
      <c r="G26" s="196">
        <v>2.6</v>
      </c>
      <c r="H26" s="196">
        <v>2.6</v>
      </c>
      <c r="I26" s="196">
        <v>1.49</v>
      </c>
      <c r="J26" s="196">
        <v>1.49</v>
      </c>
      <c r="K26" s="196">
        <v>1.49</v>
      </c>
      <c r="L26" s="196">
        <v>1.49</v>
      </c>
      <c r="M26" s="197">
        <v>1.83</v>
      </c>
      <c r="N26" s="196">
        <v>1.91</v>
      </c>
      <c r="O26" s="196">
        <v>1.91</v>
      </c>
      <c r="P26" s="196">
        <v>0.12</v>
      </c>
    </row>
    <row r="27" spans="1:16" x14ac:dyDescent="0.2">
      <c r="A27" s="5">
        <v>20</v>
      </c>
      <c r="B27" s="196">
        <v>1.56</v>
      </c>
      <c r="C27" s="196">
        <v>1.56</v>
      </c>
      <c r="D27" s="196">
        <v>1.56</v>
      </c>
      <c r="E27" s="196">
        <v>1.56</v>
      </c>
      <c r="F27" s="197">
        <v>2.34</v>
      </c>
      <c r="G27" s="196">
        <v>2.6</v>
      </c>
      <c r="H27" s="196">
        <v>2.6</v>
      </c>
      <c r="I27" s="196">
        <v>1.49</v>
      </c>
      <c r="J27" s="196">
        <v>1.49</v>
      </c>
      <c r="K27" s="196">
        <v>1.49</v>
      </c>
      <c r="L27" s="196">
        <v>1.49</v>
      </c>
      <c r="M27" s="197">
        <v>1.83</v>
      </c>
      <c r="N27" s="196">
        <v>1.91</v>
      </c>
      <c r="O27" s="196">
        <v>1.91</v>
      </c>
      <c r="P27" s="196">
        <v>0.12</v>
      </c>
    </row>
    <row r="28" spans="1:16" x14ac:dyDescent="0.2">
      <c r="A28" s="5">
        <v>21</v>
      </c>
      <c r="B28" s="196">
        <v>1.56</v>
      </c>
      <c r="C28" s="196">
        <v>1.56</v>
      </c>
      <c r="D28" s="196">
        <v>1.56</v>
      </c>
      <c r="E28" s="196">
        <v>1.56</v>
      </c>
      <c r="F28" s="197">
        <v>2.34</v>
      </c>
      <c r="G28" s="196">
        <v>2.6</v>
      </c>
      <c r="H28" s="196">
        <v>2.6</v>
      </c>
      <c r="I28" s="196">
        <v>1.49</v>
      </c>
      <c r="J28" s="196">
        <v>1.49</v>
      </c>
      <c r="K28" s="196">
        <v>1.49</v>
      </c>
      <c r="L28" s="196">
        <v>1.49</v>
      </c>
      <c r="M28" s="197">
        <v>1.83</v>
      </c>
      <c r="N28" s="196">
        <v>1.91</v>
      </c>
      <c r="O28" s="196">
        <v>1.91</v>
      </c>
      <c r="P28" s="196">
        <v>0.12</v>
      </c>
    </row>
    <row r="29" spans="1:16" x14ac:dyDescent="0.2">
      <c r="A29" s="5">
        <v>22</v>
      </c>
      <c r="B29" s="196">
        <v>1.56</v>
      </c>
      <c r="C29" s="196">
        <v>1.56</v>
      </c>
      <c r="D29" s="196">
        <v>1.56</v>
      </c>
      <c r="E29" s="196">
        <v>1.56</v>
      </c>
      <c r="F29" s="197">
        <v>2.34</v>
      </c>
      <c r="G29" s="196">
        <v>2.6</v>
      </c>
      <c r="H29" s="196">
        <v>2.6</v>
      </c>
      <c r="I29" s="196">
        <v>1.49</v>
      </c>
      <c r="J29" s="196">
        <v>1.49</v>
      </c>
      <c r="K29" s="196">
        <v>1.49</v>
      </c>
      <c r="L29" s="196">
        <v>1.49</v>
      </c>
      <c r="M29" s="197">
        <v>1.83</v>
      </c>
      <c r="N29" s="196">
        <v>1.91</v>
      </c>
      <c r="O29" s="196">
        <v>1.91</v>
      </c>
      <c r="P29" s="196">
        <v>0.12</v>
      </c>
    </row>
    <row r="30" spans="1:16" x14ac:dyDescent="0.2">
      <c r="A30" s="5">
        <v>23</v>
      </c>
      <c r="B30" s="196">
        <v>1.56</v>
      </c>
      <c r="C30" s="196">
        <v>1.56</v>
      </c>
      <c r="D30" s="196">
        <v>1.56</v>
      </c>
      <c r="E30" s="196">
        <v>1.56</v>
      </c>
      <c r="F30" s="197">
        <v>2.34</v>
      </c>
      <c r="G30" s="196">
        <v>2.6</v>
      </c>
      <c r="H30" s="196">
        <v>2.6</v>
      </c>
      <c r="I30" s="196">
        <v>1.49</v>
      </c>
      <c r="J30" s="196">
        <v>1.49</v>
      </c>
      <c r="K30" s="196">
        <v>1.49</v>
      </c>
      <c r="L30" s="196">
        <v>1.49</v>
      </c>
      <c r="M30" s="197">
        <v>1.83</v>
      </c>
      <c r="N30" s="196">
        <v>1.91</v>
      </c>
      <c r="O30" s="196">
        <v>1.91</v>
      </c>
      <c r="P30" s="196">
        <v>0.12</v>
      </c>
    </row>
    <row r="31" spans="1:16" x14ac:dyDescent="0.2">
      <c r="A31" s="5">
        <v>24</v>
      </c>
      <c r="B31" s="196">
        <v>1.56</v>
      </c>
      <c r="C31" s="196">
        <v>1.56</v>
      </c>
      <c r="D31" s="196">
        <v>1.56</v>
      </c>
      <c r="E31" s="196">
        <v>1.56</v>
      </c>
      <c r="F31" s="197">
        <v>2.34</v>
      </c>
      <c r="G31" s="196">
        <v>2.6</v>
      </c>
      <c r="H31" s="196">
        <v>2.6</v>
      </c>
      <c r="I31" s="196">
        <v>1.49</v>
      </c>
      <c r="J31" s="196">
        <v>1.49</v>
      </c>
      <c r="K31" s="196">
        <v>1.49</v>
      </c>
      <c r="L31" s="196">
        <v>1.49</v>
      </c>
      <c r="M31" s="197">
        <v>1.83</v>
      </c>
      <c r="N31" s="196">
        <v>1.91</v>
      </c>
      <c r="O31" s="196">
        <v>1.91</v>
      </c>
      <c r="P31" s="196">
        <v>0.12</v>
      </c>
    </row>
    <row r="32" spans="1:16" x14ac:dyDescent="0.2">
      <c r="A32" s="5">
        <v>25</v>
      </c>
      <c r="B32" s="196">
        <v>1.56</v>
      </c>
      <c r="C32" s="196">
        <v>1.56</v>
      </c>
      <c r="D32" s="196">
        <v>1.56</v>
      </c>
      <c r="E32" s="196">
        <v>1.56</v>
      </c>
      <c r="F32" s="197">
        <v>2.34</v>
      </c>
      <c r="G32" s="196">
        <v>2.6</v>
      </c>
      <c r="H32" s="196">
        <v>2.6</v>
      </c>
      <c r="I32" s="196">
        <v>1.49</v>
      </c>
      <c r="J32" s="196">
        <v>1.49</v>
      </c>
      <c r="K32" s="196">
        <v>1.49</v>
      </c>
      <c r="L32" s="196">
        <v>1.49</v>
      </c>
      <c r="M32" s="197">
        <v>1.83</v>
      </c>
      <c r="N32" s="196">
        <v>1.91</v>
      </c>
      <c r="O32" s="196">
        <v>1.91</v>
      </c>
      <c r="P32" s="196">
        <v>0.12</v>
      </c>
    </row>
    <row r="33" spans="1:16" x14ac:dyDescent="0.2">
      <c r="A33" s="5">
        <v>26</v>
      </c>
      <c r="B33" s="196">
        <v>1.56</v>
      </c>
      <c r="C33" s="196">
        <v>1.56</v>
      </c>
      <c r="D33" s="196">
        <v>1.56</v>
      </c>
      <c r="E33" s="196">
        <v>1.56</v>
      </c>
      <c r="F33" s="197">
        <v>2.34</v>
      </c>
      <c r="G33" s="196">
        <v>2.65</v>
      </c>
      <c r="H33" s="196">
        <v>2.65</v>
      </c>
      <c r="I33" s="196">
        <v>1.49</v>
      </c>
      <c r="J33" s="196">
        <v>1.49</v>
      </c>
      <c r="K33" s="196">
        <v>1.49</v>
      </c>
      <c r="L33" s="196">
        <v>1.49</v>
      </c>
      <c r="M33" s="197">
        <v>1.89</v>
      </c>
      <c r="N33" s="196">
        <v>1.97</v>
      </c>
      <c r="O33" s="196">
        <v>1.97</v>
      </c>
      <c r="P33" s="196">
        <v>0.13</v>
      </c>
    </row>
    <row r="34" spans="1:16" x14ac:dyDescent="0.2">
      <c r="A34" s="5">
        <v>27</v>
      </c>
      <c r="B34" s="196">
        <v>1.56</v>
      </c>
      <c r="C34" s="196">
        <v>1.56</v>
      </c>
      <c r="D34" s="196">
        <v>1.56</v>
      </c>
      <c r="E34" s="196">
        <v>1.56</v>
      </c>
      <c r="F34" s="197">
        <v>2.34</v>
      </c>
      <c r="G34" s="196">
        <v>2.72</v>
      </c>
      <c r="H34" s="196">
        <v>2.72</v>
      </c>
      <c r="I34" s="196">
        <v>1.49</v>
      </c>
      <c r="J34" s="196">
        <v>1.49</v>
      </c>
      <c r="K34" s="196">
        <v>1.49</v>
      </c>
      <c r="L34" s="196">
        <v>1.49</v>
      </c>
      <c r="M34" s="197">
        <v>1.96</v>
      </c>
      <c r="N34" s="196">
        <v>2.04</v>
      </c>
      <c r="O34" s="196">
        <v>2.04</v>
      </c>
      <c r="P34" s="196">
        <v>0.13</v>
      </c>
    </row>
    <row r="35" spans="1:16" x14ac:dyDescent="0.2">
      <c r="A35" s="5">
        <v>28</v>
      </c>
      <c r="B35" s="196">
        <v>1.56</v>
      </c>
      <c r="C35" s="196">
        <v>1.56</v>
      </c>
      <c r="D35" s="196">
        <v>1.56</v>
      </c>
      <c r="E35" s="196">
        <v>1.56</v>
      </c>
      <c r="F35" s="197">
        <v>2.34</v>
      </c>
      <c r="G35" s="196">
        <v>2.78</v>
      </c>
      <c r="H35" s="196">
        <v>2.78</v>
      </c>
      <c r="I35" s="196">
        <v>1.49</v>
      </c>
      <c r="J35" s="196">
        <v>1.49</v>
      </c>
      <c r="K35" s="196">
        <v>1.49</v>
      </c>
      <c r="L35" s="196">
        <v>1.49</v>
      </c>
      <c r="M35" s="197">
        <v>2.0299999999999998</v>
      </c>
      <c r="N35" s="196">
        <v>2.11</v>
      </c>
      <c r="O35" s="196">
        <v>2.11</v>
      </c>
      <c r="P35" s="196">
        <v>0.14000000000000001</v>
      </c>
    </row>
    <row r="36" spans="1:16" x14ac:dyDescent="0.2">
      <c r="A36" s="5">
        <v>29</v>
      </c>
      <c r="B36" s="196">
        <v>1.56</v>
      </c>
      <c r="C36" s="196">
        <v>1.56</v>
      </c>
      <c r="D36" s="196">
        <v>1.56</v>
      </c>
      <c r="E36" s="196">
        <v>1.56</v>
      </c>
      <c r="F36" s="197">
        <v>2.34</v>
      </c>
      <c r="G36" s="196">
        <v>2.85</v>
      </c>
      <c r="H36" s="196">
        <v>2.85</v>
      </c>
      <c r="I36" s="196">
        <v>1.49</v>
      </c>
      <c r="J36" s="196">
        <v>1.49</v>
      </c>
      <c r="K36" s="196">
        <v>1.49</v>
      </c>
      <c r="L36" s="196">
        <v>1.49</v>
      </c>
      <c r="M36" s="197">
        <v>2.09</v>
      </c>
      <c r="N36" s="196">
        <v>2.1800000000000002</v>
      </c>
      <c r="O36" s="196">
        <v>2.1800000000000002</v>
      </c>
      <c r="P36" s="196">
        <v>0.15</v>
      </c>
    </row>
    <row r="37" spans="1:16" x14ac:dyDescent="0.2">
      <c r="A37" s="5">
        <v>30</v>
      </c>
      <c r="B37" s="196">
        <v>1.56</v>
      </c>
      <c r="C37" s="196">
        <v>1.56</v>
      </c>
      <c r="D37" s="196">
        <v>1.56</v>
      </c>
      <c r="E37" s="196">
        <v>1.56</v>
      </c>
      <c r="F37" s="197">
        <v>2.34</v>
      </c>
      <c r="G37" s="196">
        <v>2.92</v>
      </c>
      <c r="H37" s="196">
        <v>2.92</v>
      </c>
      <c r="I37" s="196">
        <v>1.49</v>
      </c>
      <c r="J37" s="196">
        <v>1.49</v>
      </c>
      <c r="K37" s="196">
        <v>1.49</v>
      </c>
      <c r="L37" s="196">
        <v>1.49</v>
      </c>
      <c r="M37" s="197">
        <v>2.1800000000000002</v>
      </c>
      <c r="N37" s="196">
        <v>2.27</v>
      </c>
      <c r="O37" s="196">
        <v>2.27</v>
      </c>
      <c r="P37" s="196">
        <v>0.16</v>
      </c>
    </row>
    <row r="38" spans="1:16" x14ac:dyDescent="0.2">
      <c r="A38" s="5">
        <v>31</v>
      </c>
      <c r="B38" s="196">
        <v>1.89</v>
      </c>
      <c r="C38" s="196">
        <v>1.89</v>
      </c>
      <c r="D38" s="196">
        <v>1.89</v>
      </c>
      <c r="E38" s="196">
        <v>1.89</v>
      </c>
      <c r="F38" s="197">
        <v>2.84</v>
      </c>
      <c r="G38" s="196">
        <v>3.18</v>
      </c>
      <c r="H38" s="196">
        <v>3.18</v>
      </c>
      <c r="I38" s="196">
        <v>1.78</v>
      </c>
      <c r="J38" s="196">
        <v>1.78</v>
      </c>
      <c r="K38" s="196">
        <v>1.78</v>
      </c>
      <c r="L38" s="196">
        <v>1.78</v>
      </c>
      <c r="M38" s="197">
        <v>2.52</v>
      </c>
      <c r="N38" s="196">
        <v>2.63</v>
      </c>
      <c r="O38" s="196">
        <v>2.63</v>
      </c>
      <c r="P38" s="196">
        <v>0.18</v>
      </c>
    </row>
    <row r="39" spans="1:16" x14ac:dyDescent="0.2">
      <c r="A39" s="5">
        <v>32</v>
      </c>
      <c r="B39" s="196">
        <v>1.97</v>
      </c>
      <c r="C39" s="196">
        <v>1.97</v>
      </c>
      <c r="D39" s="196">
        <v>1.97</v>
      </c>
      <c r="E39" s="196">
        <v>1.97</v>
      </c>
      <c r="F39" s="197">
        <v>2.96</v>
      </c>
      <c r="G39" s="196">
        <v>3.3</v>
      </c>
      <c r="H39" s="196">
        <v>3.3</v>
      </c>
      <c r="I39" s="196">
        <v>1.84</v>
      </c>
      <c r="J39" s="196">
        <v>1.84</v>
      </c>
      <c r="K39" s="196">
        <v>1.84</v>
      </c>
      <c r="L39" s="196">
        <v>1.84</v>
      </c>
      <c r="M39" s="197">
        <v>2.68</v>
      </c>
      <c r="N39" s="196">
        <v>2.79</v>
      </c>
      <c r="O39" s="196">
        <v>2.79</v>
      </c>
      <c r="P39" s="196">
        <v>0.2</v>
      </c>
    </row>
    <row r="40" spans="1:16" x14ac:dyDescent="0.2">
      <c r="A40" s="5">
        <v>33</v>
      </c>
      <c r="B40" s="196">
        <v>2.0499999999999998</v>
      </c>
      <c r="C40" s="196">
        <v>2.0499999999999998</v>
      </c>
      <c r="D40" s="196">
        <v>2.0499999999999998</v>
      </c>
      <c r="E40" s="196">
        <v>2.0499999999999998</v>
      </c>
      <c r="F40" s="197">
        <v>3.08</v>
      </c>
      <c r="G40" s="196">
        <v>3.44</v>
      </c>
      <c r="H40" s="196">
        <v>3.44</v>
      </c>
      <c r="I40" s="196">
        <v>1.91</v>
      </c>
      <c r="J40" s="196">
        <v>1.91</v>
      </c>
      <c r="K40" s="196">
        <v>1.91</v>
      </c>
      <c r="L40" s="196">
        <v>1.91</v>
      </c>
      <c r="M40" s="197">
        <v>2.82</v>
      </c>
      <c r="N40" s="196">
        <v>2.94</v>
      </c>
      <c r="O40" s="196">
        <v>2.94</v>
      </c>
      <c r="P40" s="196">
        <v>0.22</v>
      </c>
    </row>
    <row r="41" spans="1:16" x14ac:dyDescent="0.2">
      <c r="A41" s="5">
        <v>34</v>
      </c>
      <c r="B41" s="196">
        <v>2.14</v>
      </c>
      <c r="C41" s="196">
        <v>2.14</v>
      </c>
      <c r="D41" s="196">
        <v>2.14</v>
      </c>
      <c r="E41" s="196">
        <v>2.14</v>
      </c>
      <c r="F41" s="197">
        <v>3.21</v>
      </c>
      <c r="G41" s="196">
        <v>3.6</v>
      </c>
      <c r="H41" s="196">
        <v>3.6</v>
      </c>
      <c r="I41" s="196">
        <v>1.99</v>
      </c>
      <c r="J41" s="196">
        <v>1.99</v>
      </c>
      <c r="K41" s="196">
        <v>1.99</v>
      </c>
      <c r="L41" s="196">
        <v>1.99</v>
      </c>
      <c r="M41" s="197">
        <v>2.99</v>
      </c>
      <c r="N41" s="196">
        <v>3.12</v>
      </c>
      <c r="O41" s="196">
        <v>3.12</v>
      </c>
      <c r="P41" s="196">
        <v>0.24</v>
      </c>
    </row>
    <row r="42" spans="1:16" x14ac:dyDescent="0.2">
      <c r="A42" s="5">
        <v>35</v>
      </c>
      <c r="B42" s="196">
        <v>2.29</v>
      </c>
      <c r="C42" s="196">
        <v>2.29</v>
      </c>
      <c r="D42" s="196">
        <v>2.29</v>
      </c>
      <c r="E42" s="196">
        <v>2.29</v>
      </c>
      <c r="F42" s="197">
        <v>3.44</v>
      </c>
      <c r="G42" s="196">
        <v>3.79</v>
      </c>
      <c r="H42" s="196">
        <v>3.79</v>
      </c>
      <c r="I42" s="196">
        <v>2.1</v>
      </c>
      <c r="J42" s="196">
        <v>2.1</v>
      </c>
      <c r="K42" s="196">
        <v>2.1</v>
      </c>
      <c r="L42" s="196">
        <v>2.1</v>
      </c>
      <c r="M42" s="197">
        <v>3.15</v>
      </c>
      <c r="N42" s="196">
        <v>3.3</v>
      </c>
      <c r="O42" s="196">
        <v>3.3</v>
      </c>
      <c r="P42" s="196">
        <v>0.26</v>
      </c>
    </row>
    <row r="43" spans="1:16" x14ac:dyDescent="0.2">
      <c r="A43" s="5">
        <v>36</v>
      </c>
      <c r="B43" s="196">
        <v>2.44</v>
      </c>
      <c r="C43" s="196">
        <v>2.44</v>
      </c>
      <c r="D43" s="196">
        <v>2.44</v>
      </c>
      <c r="E43" s="196">
        <v>2.44</v>
      </c>
      <c r="F43" s="197">
        <v>3.66</v>
      </c>
      <c r="G43" s="196">
        <v>4.12</v>
      </c>
      <c r="H43" s="196">
        <v>4.12</v>
      </c>
      <c r="I43" s="196">
        <v>2.21</v>
      </c>
      <c r="J43" s="196">
        <v>2.21</v>
      </c>
      <c r="K43" s="196">
        <v>2.21</v>
      </c>
      <c r="L43" s="196">
        <v>2.21</v>
      </c>
      <c r="M43" s="197">
        <v>3.32</v>
      </c>
      <c r="N43" s="196">
        <v>3.57</v>
      </c>
      <c r="O43" s="196">
        <v>3.57</v>
      </c>
      <c r="P43" s="196">
        <v>0.28000000000000003</v>
      </c>
    </row>
    <row r="44" spans="1:16" x14ac:dyDescent="0.2">
      <c r="A44" s="5">
        <v>37</v>
      </c>
      <c r="B44" s="196">
        <v>2.6</v>
      </c>
      <c r="C44" s="196">
        <v>2.6</v>
      </c>
      <c r="D44" s="196">
        <v>2.6</v>
      </c>
      <c r="E44" s="196">
        <v>2.6</v>
      </c>
      <c r="F44" s="197">
        <v>3.9</v>
      </c>
      <c r="G44" s="196">
        <v>4.49</v>
      </c>
      <c r="H44" s="196">
        <v>4.49</v>
      </c>
      <c r="I44" s="196">
        <v>2.3199999999999998</v>
      </c>
      <c r="J44" s="196">
        <v>2.3199999999999998</v>
      </c>
      <c r="K44" s="196">
        <v>2.3199999999999998</v>
      </c>
      <c r="L44" s="196">
        <v>2.3199999999999998</v>
      </c>
      <c r="M44" s="197">
        <v>3.48</v>
      </c>
      <c r="N44" s="196">
        <v>3.86</v>
      </c>
      <c r="O44" s="196">
        <v>3.86</v>
      </c>
      <c r="P44" s="196">
        <v>0.3</v>
      </c>
    </row>
    <row r="45" spans="1:16" x14ac:dyDescent="0.2">
      <c r="A45" s="5">
        <v>38</v>
      </c>
      <c r="B45" s="196">
        <v>2.77</v>
      </c>
      <c r="C45" s="196">
        <v>2.77</v>
      </c>
      <c r="D45" s="196">
        <v>2.77</v>
      </c>
      <c r="E45" s="196">
        <v>2.77</v>
      </c>
      <c r="F45" s="197">
        <v>4.16</v>
      </c>
      <c r="G45" s="196">
        <v>4.88</v>
      </c>
      <c r="H45" s="196">
        <v>4.88</v>
      </c>
      <c r="I45" s="196">
        <v>2.44</v>
      </c>
      <c r="J45" s="196">
        <v>2.44</v>
      </c>
      <c r="K45" s="196">
        <v>2.44</v>
      </c>
      <c r="L45" s="196">
        <v>2.44</v>
      </c>
      <c r="M45" s="197">
        <v>3.66</v>
      </c>
      <c r="N45" s="196">
        <v>4.1900000000000004</v>
      </c>
      <c r="O45" s="196">
        <v>4.1900000000000004</v>
      </c>
      <c r="P45" s="196">
        <v>0.33</v>
      </c>
    </row>
    <row r="46" spans="1:16" x14ac:dyDescent="0.2">
      <c r="A46" s="5">
        <v>39</v>
      </c>
      <c r="B46" s="196">
        <v>2.93</v>
      </c>
      <c r="C46" s="196">
        <v>2.93</v>
      </c>
      <c r="D46" s="196">
        <v>2.93</v>
      </c>
      <c r="E46" s="196">
        <v>2.93</v>
      </c>
      <c r="F46" s="197">
        <v>4.4000000000000004</v>
      </c>
      <c r="G46" s="196">
        <v>5.31</v>
      </c>
      <c r="H46" s="196">
        <v>5.31</v>
      </c>
      <c r="I46" s="196">
        <v>2.5499999999999998</v>
      </c>
      <c r="J46" s="196">
        <v>2.5499999999999998</v>
      </c>
      <c r="K46" s="196">
        <v>2.5499999999999998</v>
      </c>
      <c r="L46" s="196">
        <v>2.5499999999999998</v>
      </c>
      <c r="M46" s="197">
        <v>3.83</v>
      </c>
      <c r="N46" s="196">
        <v>4.57</v>
      </c>
      <c r="O46" s="196">
        <v>4.57</v>
      </c>
      <c r="P46" s="196">
        <v>0.36</v>
      </c>
    </row>
    <row r="47" spans="1:16" x14ac:dyDescent="0.2">
      <c r="A47" s="5">
        <v>40</v>
      </c>
      <c r="B47" s="196">
        <v>3.09</v>
      </c>
      <c r="C47" s="196">
        <v>3.09</v>
      </c>
      <c r="D47" s="196">
        <v>3.09</v>
      </c>
      <c r="E47" s="196">
        <v>3.09</v>
      </c>
      <c r="F47" s="197">
        <v>4.6399999999999997</v>
      </c>
      <c r="G47" s="196">
        <v>5.79</v>
      </c>
      <c r="H47" s="196">
        <v>5.79</v>
      </c>
      <c r="I47" s="196">
        <v>2.68</v>
      </c>
      <c r="J47" s="196">
        <v>2.68</v>
      </c>
      <c r="K47" s="196">
        <v>2.68</v>
      </c>
      <c r="L47" s="196">
        <v>2.68</v>
      </c>
      <c r="M47" s="197">
        <v>4.0199999999999996</v>
      </c>
      <c r="N47" s="196">
        <v>4.96</v>
      </c>
      <c r="O47" s="196">
        <v>4.96</v>
      </c>
      <c r="P47" s="196">
        <v>0.4</v>
      </c>
    </row>
    <row r="48" spans="1:16" x14ac:dyDescent="0.2">
      <c r="A48" s="5">
        <v>41</v>
      </c>
      <c r="B48" s="196">
        <v>3.21</v>
      </c>
      <c r="C48" s="196">
        <v>3.21</v>
      </c>
      <c r="D48" s="196">
        <v>3.21</v>
      </c>
      <c r="E48" s="196">
        <v>3.21</v>
      </c>
      <c r="F48" s="197">
        <v>4.82</v>
      </c>
      <c r="G48" s="196">
        <v>6.11</v>
      </c>
      <c r="H48" s="196">
        <v>6.11</v>
      </c>
      <c r="I48" s="196">
        <v>2.73</v>
      </c>
      <c r="J48" s="196">
        <v>2.73</v>
      </c>
      <c r="K48" s="196">
        <v>2.73</v>
      </c>
      <c r="L48" s="196">
        <v>2.73</v>
      </c>
      <c r="M48" s="197">
        <v>4.0999999999999996</v>
      </c>
      <c r="N48" s="196">
        <v>5.0599999999999996</v>
      </c>
      <c r="O48" s="196">
        <v>5.0599999999999996</v>
      </c>
      <c r="P48" s="196">
        <v>0.45</v>
      </c>
    </row>
    <row r="49" spans="1:16" x14ac:dyDescent="0.2">
      <c r="A49" s="5">
        <v>42</v>
      </c>
      <c r="B49" s="196">
        <v>3.43</v>
      </c>
      <c r="C49" s="196">
        <v>3.43</v>
      </c>
      <c r="D49" s="196">
        <v>3.43</v>
      </c>
      <c r="E49" s="196">
        <v>3.43</v>
      </c>
      <c r="F49" s="197">
        <v>5.15</v>
      </c>
      <c r="G49" s="196">
        <v>6.63</v>
      </c>
      <c r="H49" s="196">
        <v>6.63</v>
      </c>
      <c r="I49" s="196">
        <v>2.81</v>
      </c>
      <c r="J49" s="196">
        <v>2.81</v>
      </c>
      <c r="K49" s="196">
        <v>2.81</v>
      </c>
      <c r="L49" s="196">
        <v>2.81</v>
      </c>
      <c r="M49" s="197">
        <v>4.22</v>
      </c>
      <c r="N49" s="196">
        <v>5.17</v>
      </c>
      <c r="O49" s="196">
        <v>5.17</v>
      </c>
      <c r="P49" s="196">
        <v>0.51</v>
      </c>
    </row>
    <row r="50" spans="1:16" x14ac:dyDescent="0.2">
      <c r="A50" s="5">
        <v>43</v>
      </c>
      <c r="B50" s="196">
        <v>3.67</v>
      </c>
      <c r="C50" s="196">
        <v>3.67</v>
      </c>
      <c r="D50" s="196">
        <v>3.67</v>
      </c>
      <c r="E50" s="196">
        <v>3.67</v>
      </c>
      <c r="F50" s="197">
        <v>5.51</v>
      </c>
      <c r="G50" s="196">
        <v>7.2</v>
      </c>
      <c r="H50" s="196">
        <v>7.2</v>
      </c>
      <c r="I50" s="196">
        <v>2.94</v>
      </c>
      <c r="J50" s="196">
        <v>2.94</v>
      </c>
      <c r="K50" s="196">
        <v>2.94</v>
      </c>
      <c r="L50" s="196">
        <v>2.94</v>
      </c>
      <c r="M50" s="197">
        <v>4.41</v>
      </c>
      <c r="N50" s="196">
        <v>5.27</v>
      </c>
      <c r="O50" s="196">
        <v>5.27</v>
      </c>
      <c r="P50" s="196">
        <v>0.57999999999999996</v>
      </c>
    </row>
    <row r="51" spans="1:16" x14ac:dyDescent="0.2">
      <c r="A51" s="5">
        <v>44</v>
      </c>
      <c r="B51" s="196">
        <v>3.93</v>
      </c>
      <c r="C51" s="196">
        <v>3.93</v>
      </c>
      <c r="D51" s="196">
        <v>3.93</v>
      </c>
      <c r="E51" s="196">
        <v>3.93</v>
      </c>
      <c r="F51" s="197">
        <v>5.9</v>
      </c>
      <c r="G51" s="196">
        <v>7.82</v>
      </c>
      <c r="H51" s="196">
        <v>7.82</v>
      </c>
      <c r="I51" s="196">
        <v>3.08</v>
      </c>
      <c r="J51" s="196">
        <v>3.08</v>
      </c>
      <c r="K51" s="196">
        <v>3.08</v>
      </c>
      <c r="L51" s="196">
        <v>3.08</v>
      </c>
      <c r="M51" s="197">
        <v>4.62</v>
      </c>
      <c r="N51" s="196">
        <v>5.64</v>
      </c>
      <c r="O51" s="196">
        <v>5.64</v>
      </c>
      <c r="P51" s="196">
        <v>0.66</v>
      </c>
    </row>
    <row r="52" spans="1:16" x14ac:dyDescent="0.2">
      <c r="A52" s="5">
        <v>45</v>
      </c>
      <c r="B52" s="196">
        <v>4.21</v>
      </c>
      <c r="C52" s="196">
        <v>4.21</v>
      </c>
      <c r="D52" s="196">
        <v>4.21</v>
      </c>
      <c r="E52" s="196">
        <v>4.21</v>
      </c>
      <c r="F52" s="197">
        <v>6.32</v>
      </c>
      <c r="G52" s="196">
        <v>8.49</v>
      </c>
      <c r="H52" s="196">
        <v>8.49</v>
      </c>
      <c r="I52" s="196">
        <v>3.22</v>
      </c>
      <c r="J52" s="196">
        <v>3.22</v>
      </c>
      <c r="K52" s="196">
        <v>3.22</v>
      </c>
      <c r="L52" s="196">
        <v>3.22</v>
      </c>
      <c r="M52" s="197">
        <v>4.83</v>
      </c>
      <c r="N52" s="196">
        <v>6.1</v>
      </c>
      <c r="O52" s="196">
        <v>6.1</v>
      </c>
      <c r="P52" s="196">
        <v>0.75</v>
      </c>
    </row>
    <row r="53" spans="1:16" x14ac:dyDescent="0.2">
      <c r="A53" s="5">
        <v>46</v>
      </c>
      <c r="B53" s="196">
        <v>4.6399999999999997</v>
      </c>
      <c r="C53" s="196">
        <v>4.6399999999999997</v>
      </c>
      <c r="D53" s="196">
        <v>4.6399999999999997</v>
      </c>
      <c r="E53" s="196">
        <v>4.6399999999999997</v>
      </c>
      <c r="F53" s="197">
        <v>6.96</v>
      </c>
      <c r="G53" s="196">
        <v>9.23</v>
      </c>
      <c r="H53" s="196">
        <v>9.23</v>
      </c>
      <c r="I53" s="196">
        <v>3.49</v>
      </c>
      <c r="J53" s="196">
        <v>3.49</v>
      </c>
      <c r="K53" s="196">
        <v>3.49</v>
      </c>
      <c r="L53" s="196">
        <v>3.49</v>
      </c>
      <c r="M53" s="197">
        <v>5.24</v>
      </c>
      <c r="N53" s="196">
        <v>6.58</v>
      </c>
      <c r="O53" s="196">
        <v>6.58</v>
      </c>
      <c r="P53" s="196">
        <v>0.86</v>
      </c>
    </row>
    <row r="54" spans="1:16" x14ac:dyDescent="0.2">
      <c r="A54" s="5">
        <v>47</v>
      </c>
      <c r="B54" s="196">
        <v>5.1100000000000003</v>
      </c>
      <c r="C54" s="196">
        <v>5.1100000000000003</v>
      </c>
      <c r="D54" s="196">
        <v>5.1100000000000003</v>
      </c>
      <c r="E54" s="196">
        <v>5.1100000000000003</v>
      </c>
      <c r="F54" s="197">
        <v>7.67</v>
      </c>
      <c r="G54" s="196">
        <v>10</v>
      </c>
      <c r="H54" s="196">
        <v>10</v>
      </c>
      <c r="I54" s="196">
        <v>3.79</v>
      </c>
      <c r="J54" s="196">
        <v>3.79</v>
      </c>
      <c r="K54" s="196">
        <v>3.79</v>
      </c>
      <c r="L54" s="196">
        <v>3.79</v>
      </c>
      <c r="M54" s="197">
        <v>5.69</v>
      </c>
      <c r="N54" s="196">
        <v>7.08</v>
      </c>
      <c r="O54" s="196">
        <v>7.08</v>
      </c>
      <c r="P54" s="196">
        <v>1</v>
      </c>
    </row>
    <row r="55" spans="1:16" x14ac:dyDescent="0.2">
      <c r="A55" s="5">
        <v>48</v>
      </c>
      <c r="B55" s="196">
        <v>5.62</v>
      </c>
      <c r="C55" s="196">
        <v>5.62</v>
      </c>
      <c r="D55" s="196">
        <v>5.62</v>
      </c>
      <c r="E55" s="196">
        <v>5.62</v>
      </c>
      <c r="F55" s="197">
        <v>8.43</v>
      </c>
      <c r="G55" s="196">
        <v>10.84</v>
      </c>
      <c r="H55" s="196">
        <v>10.84</v>
      </c>
      <c r="I55" s="196">
        <v>4.0999999999999996</v>
      </c>
      <c r="J55" s="196">
        <v>4.0999999999999996</v>
      </c>
      <c r="K55" s="196">
        <v>4.0999999999999996</v>
      </c>
      <c r="L55" s="196">
        <v>4.0999999999999996</v>
      </c>
      <c r="M55" s="197">
        <v>6.15</v>
      </c>
      <c r="N55" s="196">
        <v>7.63</v>
      </c>
      <c r="O55" s="196">
        <v>7.63</v>
      </c>
      <c r="P55" s="196">
        <v>1.17</v>
      </c>
    </row>
    <row r="56" spans="1:16" x14ac:dyDescent="0.2">
      <c r="A56" s="5">
        <v>49</v>
      </c>
      <c r="B56" s="196">
        <v>6.19</v>
      </c>
      <c r="C56" s="196">
        <v>6.19</v>
      </c>
      <c r="D56" s="196">
        <v>6.19</v>
      </c>
      <c r="E56" s="196">
        <v>6.19</v>
      </c>
      <c r="F56" s="197">
        <v>9.2899999999999991</v>
      </c>
      <c r="G56" s="196">
        <v>11.75</v>
      </c>
      <c r="H56" s="196">
        <v>11.75</v>
      </c>
      <c r="I56" s="196">
        <v>4.46</v>
      </c>
      <c r="J56" s="196">
        <v>4.46</v>
      </c>
      <c r="K56" s="196">
        <v>4.46</v>
      </c>
      <c r="L56" s="196">
        <v>4.46</v>
      </c>
      <c r="M56" s="197">
        <v>6.69</v>
      </c>
      <c r="N56" s="196">
        <v>8.18</v>
      </c>
      <c r="O56" s="196">
        <v>8.18</v>
      </c>
      <c r="P56" s="196">
        <v>1.38</v>
      </c>
    </row>
    <row r="57" spans="1:16" x14ac:dyDescent="0.2">
      <c r="A57" s="5">
        <v>50</v>
      </c>
      <c r="B57" s="196">
        <v>6.83</v>
      </c>
      <c r="C57" s="196">
        <v>6.83</v>
      </c>
      <c r="D57" s="196">
        <v>6.83</v>
      </c>
      <c r="E57" s="196">
        <v>6.83</v>
      </c>
      <c r="F57" s="197">
        <v>10.25</v>
      </c>
      <c r="G57" s="196">
        <v>12.73</v>
      </c>
      <c r="H57" s="196">
        <v>12.73</v>
      </c>
      <c r="I57" s="196">
        <v>4.83</v>
      </c>
      <c r="J57" s="196">
        <v>4.83</v>
      </c>
      <c r="K57" s="196">
        <v>4.83</v>
      </c>
      <c r="L57" s="196">
        <v>4.83</v>
      </c>
      <c r="M57" s="197">
        <v>7.25</v>
      </c>
      <c r="N57" s="196">
        <v>8.77</v>
      </c>
      <c r="O57" s="196">
        <v>8.77</v>
      </c>
      <c r="P57" s="196">
        <v>1.63</v>
      </c>
    </row>
    <row r="58" spans="1:16" x14ac:dyDescent="0.2">
      <c r="A58" s="5">
        <v>51</v>
      </c>
      <c r="B58" s="196">
        <v>6.97</v>
      </c>
      <c r="C58" s="196">
        <v>6.97</v>
      </c>
      <c r="D58" s="196">
        <v>6.97</v>
      </c>
      <c r="E58" s="196">
        <v>6.97</v>
      </c>
      <c r="F58" s="197">
        <v>10.46</v>
      </c>
      <c r="G58" s="196">
        <v>13.25</v>
      </c>
      <c r="H58" s="196">
        <v>13.25</v>
      </c>
      <c r="I58" s="196">
        <v>4.93</v>
      </c>
      <c r="J58" s="196">
        <v>4.93</v>
      </c>
      <c r="K58" s="196">
        <v>4.93</v>
      </c>
      <c r="L58" s="196">
        <v>4.93</v>
      </c>
      <c r="M58" s="197">
        <v>7.4</v>
      </c>
      <c r="N58" s="196">
        <v>9.39</v>
      </c>
      <c r="O58" s="196">
        <v>9.39</v>
      </c>
      <c r="P58" s="196">
        <v>1.92</v>
      </c>
    </row>
    <row r="59" spans="1:16" x14ac:dyDescent="0.2">
      <c r="A59" s="5">
        <v>52</v>
      </c>
      <c r="B59" s="196">
        <v>7.11</v>
      </c>
      <c r="C59" s="196">
        <v>7.11</v>
      </c>
      <c r="D59" s="196">
        <v>7.11</v>
      </c>
      <c r="E59" s="196">
        <v>7.11</v>
      </c>
      <c r="F59" s="197">
        <v>10.67</v>
      </c>
      <c r="G59" s="196">
        <v>14.37</v>
      </c>
      <c r="H59" s="196">
        <v>14.37</v>
      </c>
      <c r="I59" s="196">
        <v>5.03</v>
      </c>
      <c r="J59" s="196">
        <v>5.03</v>
      </c>
      <c r="K59" s="196">
        <v>5.03</v>
      </c>
      <c r="L59" s="196">
        <v>5.03</v>
      </c>
      <c r="M59" s="197">
        <v>7.55</v>
      </c>
      <c r="N59" s="196">
        <v>10.050000000000001</v>
      </c>
      <c r="O59" s="196">
        <v>10.050000000000001</v>
      </c>
      <c r="P59" s="196">
        <v>2.25</v>
      </c>
    </row>
    <row r="60" spans="1:16" x14ac:dyDescent="0.2">
      <c r="A60" s="5">
        <v>53</v>
      </c>
      <c r="B60" s="196">
        <v>7.25</v>
      </c>
      <c r="C60" s="196">
        <v>7.25</v>
      </c>
      <c r="D60" s="196">
        <v>7.25</v>
      </c>
      <c r="E60" s="196">
        <v>7.25</v>
      </c>
      <c r="F60" s="197">
        <v>10.88</v>
      </c>
      <c r="G60" s="196">
        <v>15.57</v>
      </c>
      <c r="H60" s="196">
        <v>15.57</v>
      </c>
      <c r="I60" s="196">
        <v>5.13</v>
      </c>
      <c r="J60" s="196">
        <v>5.13</v>
      </c>
      <c r="K60" s="196">
        <v>5.13</v>
      </c>
      <c r="L60" s="196">
        <v>5.13</v>
      </c>
      <c r="M60" s="197">
        <v>7.7</v>
      </c>
      <c r="N60" s="196">
        <v>10.73</v>
      </c>
      <c r="O60" s="196">
        <v>10.73</v>
      </c>
      <c r="P60" s="196">
        <v>2.62</v>
      </c>
    </row>
    <row r="61" spans="1:16" x14ac:dyDescent="0.2">
      <c r="A61" s="5">
        <v>54</v>
      </c>
      <c r="B61" s="196">
        <v>7.4</v>
      </c>
      <c r="C61" s="196">
        <v>7.4</v>
      </c>
      <c r="D61" s="196">
        <v>7.4</v>
      </c>
      <c r="E61" s="196">
        <v>7.4</v>
      </c>
      <c r="F61" s="197">
        <v>11.1</v>
      </c>
      <c r="G61" s="196">
        <v>16.86</v>
      </c>
      <c r="H61" s="196">
        <v>16.86</v>
      </c>
      <c r="I61" s="196">
        <v>5.23</v>
      </c>
      <c r="J61" s="196">
        <v>5.23</v>
      </c>
      <c r="K61" s="196">
        <v>5.23</v>
      </c>
      <c r="L61" s="196">
        <v>5.23</v>
      </c>
      <c r="M61" s="197">
        <v>7.85</v>
      </c>
      <c r="N61" s="196">
        <v>11.45</v>
      </c>
      <c r="O61" s="196">
        <v>11.45</v>
      </c>
      <c r="P61" s="196">
        <v>3.04</v>
      </c>
    </row>
    <row r="62" spans="1:16" x14ac:dyDescent="0.2">
      <c r="A62" s="5">
        <v>55</v>
      </c>
      <c r="B62" s="196">
        <v>7.87</v>
      </c>
      <c r="C62" s="196">
        <v>7.87</v>
      </c>
      <c r="D62" s="196">
        <v>7.87</v>
      </c>
      <c r="E62" s="196">
        <v>7.87</v>
      </c>
      <c r="F62" s="197">
        <v>11.81</v>
      </c>
      <c r="G62" s="196">
        <v>18.22</v>
      </c>
      <c r="H62" s="196">
        <v>18.22</v>
      </c>
      <c r="I62" s="196">
        <v>5.33</v>
      </c>
      <c r="J62" s="196">
        <v>5.33</v>
      </c>
      <c r="K62" s="196">
        <v>5.33</v>
      </c>
      <c r="L62" s="196">
        <v>5.33</v>
      </c>
      <c r="M62" s="197">
        <v>8</v>
      </c>
      <c r="N62" s="196">
        <v>12.21</v>
      </c>
      <c r="O62" s="196">
        <v>12.21</v>
      </c>
      <c r="P62" s="196">
        <v>3.52</v>
      </c>
    </row>
    <row r="63" spans="1:16" x14ac:dyDescent="0.2">
      <c r="A63" s="5">
        <v>56</v>
      </c>
      <c r="B63" s="196">
        <v>8.74</v>
      </c>
      <c r="C63" s="196">
        <v>8.74</v>
      </c>
      <c r="D63" s="196">
        <v>8.74</v>
      </c>
      <c r="E63" s="196">
        <v>8.74</v>
      </c>
      <c r="F63" s="197">
        <v>13.11</v>
      </c>
      <c r="G63" s="196">
        <v>20.93</v>
      </c>
      <c r="H63" s="196">
        <v>20.93</v>
      </c>
      <c r="I63" s="196">
        <v>5.59</v>
      </c>
      <c r="J63" s="196">
        <v>5.59</v>
      </c>
      <c r="K63" s="196">
        <v>5.59</v>
      </c>
      <c r="L63" s="196">
        <v>5.59</v>
      </c>
      <c r="M63" s="197">
        <v>8.39</v>
      </c>
      <c r="N63" s="196">
        <v>13.24</v>
      </c>
      <c r="O63" s="196">
        <v>13.24</v>
      </c>
      <c r="P63" s="6" t="s">
        <v>33</v>
      </c>
    </row>
    <row r="64" spans="1:16" x14ac:dyDescent="0.2">
      <c r="A64" s="5">
        <v>57</v>
      </c>
      <c r="B64" s="196">
        <v>9.69</v>
      </c>
      <c r="C64" s="196">
        <v>9.69</v>
      </c>
      <c r="D64" s="196">
        <v>9.69</v>
      </c>
      <c r="E64" s="196">
        <v>9.69</v>
      </c>
      <c r="F64" s="197">
        <v>14.54</v>
      </c>
      <c r="G64" s="196">
        <v>23.93</v>
      </c>
      <c r="H64" s="196">
        <v>23.93</v>
      </c>
      <c r="I64" s="196">
        <v>6.39</v>
      </c>
      <c r="J64" s="196">
        <v>6.39</v>
      </c>
      <c r="K64" s="196">
        <v>6.39</v>
      </c>
      <c r="L64" s="196">
        <v>6.39</v>
      </c>
      <c r="M64" s="197">
        <v>9.59</v>
      </c>
      <c r="N64" s="196">
        <v>14.36</v>
      </c>
      <c r="O64" s="196">
        <v>14.36</v>
      </c>
      <c r="P64" s="6" t="s">
        <v>33</v>
      </c>
    </row>
    <row r="65" spans="1:16" x14ac:dyDescent="0.2">
      <c r="A65" s="5">
        <v>58</v>
      </c>
      <c r="B65" s="196">
        <v>10.74</v>
      </c>
      <c r="C65" s="196">
        <v>10.74</v>
      </c>
      <c r="D65" s="196">
        <v>10.74</v>
      </c>
      <c r="E65" s="196">
        <v>10.74</v>
      </c>
      <c r="F65" s="197">
        <v>16.11</v>
      </c>
      <c r="G65" s="196">
        <v>27.28</v>
      </c>
      <c r="H65" s="196">
        <v>27.28</v>
      </c>
      <c r="I65" s="196">
        <v>7.29</v>
      </c>
      <c r="J65" s="196">
        <v>7.29</v>
      </c>
      <c r="K65" s="196">
        <v>7.29</v>
      </c>
      <c r="L65" s="196">
        <v>7.29</v>
      </c>
      <c r="M65" s="197">
        <v>10.94</v>
      </c>
      <c r="N65" s="196">
        <v>15.55</v>
      </c>
      <c r="O65" s="196">
        <v>15.55</v>
      </c>
      <c r="P65" s="6" t="s">
        <v>33</v>
      </c>
    </row>
    <row r="66" spans="1:16" x14ac:dyDescent="0.2">
      <c r="A66" s="5">
        <v>59</v>
      </c>
      <c r="B66" s="196">
        <v>11.92</v>
      </c>
      <c r="C66" s="196">
        <v>11.92</v>
      </c>
      <c r="D66" s="196">
        <v>11.92</v>
      </c>
      <c r="E66" s="196">
        <v>11.92</v>
      </c>
      <c r="F66" s="197">
        <v>17.88</v>
      </c>
      <c r="G66" s="196">
        <v>31.01</v>
      </c>
      <c r="H66" s="196">
        <v>31.01</v>
      </c>
      <c r="I66" s="196">
        <v>8.2899999999999991</v>
      </c>
      <c r="J66" s="196">
        <v>8.2899999999999991</v>
      </c>
      <c r="K66" s="196">
        <v>8.2899999999999991</v>
      </c>
      <c r="L66" s="196">
        <v>8.2899999999999991</v>
      </c>
      <c r="M66" s="197">
        <v>12.44</v>
      </c>
      <c r="N66" s="196">
        <v>16.84</v>
      </c>
      <c r="O66" s="196">
        <v>16.84</v>
      </c>
      <c r="P66" s="6" t="s">
        <v>33</v>
      </c>
    </row>
    <row r="67" spans="1:16" x14ac:dyDescent="0.2">
      <c r="A67" s="5">
        <v>60</v>
      </c>
      <c r="B67" s="196">
        <v>13.22</v>
      </c>
      <c r="C67" s="196">
        <v>13.22</v>
      </c>
      <c r="D67" s="196">
        <v>13.22</v>
      </c>
      <c r="E67" s="196">
        <v>13.22</v>
      </c>
      <c r="F67" s="197">
        <v>19.829999999999998</v>
      </c>
      <c r="G67" s="196">
        <v>35.17</v>
      </c>
      <c r="H67" s="196">
        <v>35.17</v>
      </c>
      <c r="I67" s="196">
        <v>9.42</v>
      </c>
      <c r="J67" s="196">
        <v>9.42</v>
      </c>
      <c r="K67" s="196">
        <v>9.42</v>
      </c>
      <c r="L67" s="196">
        <v>9.42</v>
      </c>
      <c r="M67" s="197">
        <v>14.13</v>
      </c>
      <c r="N67" s="196">
        <v>18.21</v>
      </c>
      <c r="O67" s="196">
        <v>18.21</v>
      </c>
      <c r="P67" s="6" t="s">
        <v>33</v>
      </c>
    </row>
    <row r="68" spans="1:16" x14ac:dyDescent="0.2">
      <c r="A68" s="5">
        <v>61</v>
      </c>
      <c r="B68" s="6" t="s">
        <v>33</v>
      </c>
      <c r="C68" s="6" t="s">
        <v>33</v>
      </c>
      <c r="D68" s="6" t="s">
        <v>33</v>
      </c>
      <c r="E68" s="6" t="s">
        <v>33</v>
      </c>
      <c r="F68" s="6" t="s">
        <v>33</v>
      </c>
      <c r="G68" s="6" t="s">
        <v>33</v>
      </c>
      <c r="H68" s="6" t="s">
        <v>33</v>
      </c>
      <c r="I68" s="6" t="s">
        <v>33</v>
      </c>
      <c r="J68" s="6" t="s">
        <v>33</v>
      </c>
      <c r="K68" s="6" t="s">
        <v>33</v>
      </c>
      <c r="L68" s="6" t="s">
        <v>33</v>
      </c>
      <c r="M68" s="6" t="s">
        <v>33</v>
      </c>
      <c r="N68" s="6" t="s">
        <v>33</v>
      </c>
      <c r="O68" s="6" t="s">
        <v>33</v>
      </c>
      <c r="P68" s="6" t="s">
        <v>33</v>
      </c>
    </row>
    <row r="69" spans="1:16" x14ac:dyDescent="0.2">
      <c r="A69" s="5">
        <v>62</v>
      </c>
      <c r="B69" s="6" t="s">
        <v>33</v>
      </c>
      <c r="C69" s="6" t="s">
        <v>33</v>
      </c>
      <c r="D69" s="6" t="s">
        <v>33</v>
      </c>
      <c r="E69" s="6" t="s">
        <v>33</v>
      </c>
      <c r="F69" s="6" t="s">
        <v>33</v>
      </c>
      <c r="G69" s="6" t="s">
        <v>33</v>
      </c>
      <c r="H69" s="6" t="s">
        <v>33</v>
      </c>
      <c r="I69" s="6" t="s">
        <v>33</v>
      </c>
      <c r="J69" s="6" t="s">
        <v>33</v>
      </c>
      <c r="K69" s="6" t="s">
        <v>33</v>
      </c>
      <c r="L69" s="6" t="s">
        <v>33</v>
      </c>
      <c r="M69" s="6" t="s">
        <v>33</v>
      </c>
      <c r="N69" s="6" t="s">
        <v>33</v>
      </c>
      <c r="O69" s="6" t="s">
        <v>33</v>
      </c>
      <c r="P69" s="6" t="s">
        <v>33</v>
      </c>
    </row>
    <row r="70" spans="1:16" x14ac:dyDescent="0.2">
      <c r="A70" s="5">
        <v>63</v>
      </c>
      <c r="B70" s="6" t="s">
        <v>33</v>
      </c>
      <c r="C70" s="6" t="s">
        <v>33</v>
      </c>
      <c r="D70" s="6" t="s">
        <v>33</v>
      </c>
      <c r="E70" s="6" t="s">
        <v>33</v>
      </c>
      <c r="F70" s="6" t="s">
        <v>33</v>
      </c>
      <c r="G70" s="6" t="s">
        <v>33</v>
      </c>
      <c r="H70" s="6" t="s">
        <v>33</v>
      </c>
      <c r="I70" s="6" t="s">
        <v>33</v>
      </c>
      <c r="J70" s="6" t="s">
        <v>33</v>
      </c>
      <c r="K70" s="6" t="s">
        <v>33</v>
      </c>
      <c r="L70" s="6" t="s">
        <v>33</v>
      </c>
      <c r="M70" s="6" t="s">
        <v>33</v>
      </c>
      <c r="N70" s="6" t="s">
        <v>33</v>
      </c>
      <c r="O70" s="6" t="s">
        <v>33</v>
      </c>
      <c r="P70" s="6" t="s">
        <v>33</v>
      </c>
    </row>
    <row r="71" spans="1:16" x14ac:dyDescent="0.2">
      <c r="A71" s="5">
        <v>64</v>
      </c>
      <c r="B71" s="6" t="s">
        <v>33</v>
      </c>
      <c r="C71" s="6" t="s">
        <v>33</v>
      </c>
      <c r="D71" s="6" t="s">
        <v>33</v>
      </c>
      <c r="E71" s="6" t="s">
        <v>33</v>
      </c>
      <c r="F71" s="6" t="s">
        <v>33</v>
      </c>
      <c r="G71" s="6" t="s">
        <v>33</v>
      </c>
      <c r="H71" s="6" t="s">
        <v>33</v>
      </c>
      <c r="I71" s="6" t="s">
        <v>33</v>
      </c>
      <c r="J71" s="6" t="s">
        <v>33</v>
      </c>
      <c r="K71" s="6" t="s">
        <v>33</v>
      </c>
      <c r="L71" s="6" t="s">
        <v>33</v>
      </c>
      <c r="M71" s="6" t="s">
        <v>33</v>
      </c>
      <c r="N71" s="6" t="s">
        <v>33</v>
      </c>
      <c r="O71" s="6" t="s">
        <v>33</v>
      </c>
      <c r="P71" s="6" t="s">
        <v>33</v>
      </c>
    </row>
    <row r="72" spans="1:16" x14ac:dyDescent="0.2">
      <c r="A72" s="5">
        <v>65</v>
      </c>
      <c r="B72" s="6" t="s">
        <v>33</v>
      </c>
      <c r="C72" s="6" t="s">
        <v>33</v>
      </c>
      <c r="D72" s="6" t="s">
        <v>33</v>
      </c>
      <c r="E72" s="6" t="s">
        <v>33</v>
      </c>
      <c r="F72" s="6" t="s">
        <v>33</v>
      </c>
      <c r="G72" s="6" t="s">
        <v>33</v>
      </c>
      <c r="H72" s="6" t="s">
        <v>33</v>
      </c>
      <c r="I72" s="6" t="s">
        <v>33</v>
      </c>
      <c r="J72" s="6" t="s">
        <v>33</v>
      </c>
      <c r="K72" s="6" t="s">
        <v>33</v>
      </c>
      <c r="L72" s="6" t="s">
        <v>33</v>
      </c>
      <c r="M72" s="6" t="s">
        <v>33</v>
      </c>
      <c r="N72" s="6" t="s">
        <v>33</v>
      </c>
      <c r="O72" s="6" t="s">
        <v>33</v>
      </c>
      <c r="P72" s="6" t="s">
        <v>33</v>
      </c>
    </row>
    <row r="73" spans="1:16" x14ac:dyDescent="0.2">
      <c r="A73" s="5">
        <v>66</v>
      </c>
      <c r="B73" s="6" t="s">
        <v>33</v>
      </c>
      <c r="C73" s="6" t="s">
        <v>33</v>
      </c>
      <c r="D73" s="6" t="s">
        <v>33</v>
      </c>
      <c r="E73" s="6" t="s">
        <v>33</v>
      </c>
      <c r="F73" s="6" t="s">
        <v>33</v>
      </c>
      <c r="G73" s="6" t="s">
        <v>33</v>
      </c>
      <c r="H73" s="6" t="s">
        <v>33</v>
      </c>
      <c r="I73" s="6" t="s">
        <v>33</v>
      </c>
      <c r="J73" s="6" t="s">
        <v>33</v>
      </c>
      <c r="K73" s="6" t="s">
        <v>33</v>
      </c>
      <c r="L73" s="6" t="s">
        <v>33</v>
      </c>
      <c r="M73" s="6" t="s">
        <v>33</v>
      </c>
      <c r="N73" s="6" t="s">
        <v>33</v>
      </c>
      <c r="O73" s="6" t="s">
        <v>33</v>
      </c>
      <c r="P73" s="6" t="s">
        <v>33</v>
      </c>
    </row>
    <row r="74" spans="1:16" x14ac:dyDescent="0.2">
      <c r="A74" s="5">
        <v>67</v>
      </c>
      <c r="B74" s="6" t="s">
        <v>33</v>
      </c>
      <c r="C74" s="6" t="s">
        <v>33</v>
      </c>
      <c r="D74" s="6" t="s">
        <v>33</v>
      </c>
      <c r="E74" s="6" t="s">
        <v>33</v>
      </c>
      <c r="F74" s="6" t="s">
        <v>33</v>
      </c>
      <c r="G74" s="6" t="s">
        <v>33</v>
      </c>
      <c r="H74" s="6" t="s">
        <v>33</v>
      </c>
      <c r="I74" s="6" t="s">
        <v>33</v>
      </c>
      <c r="J74" s="6" t="s">
        <v>33</v>
      </c>
      <c r="K74" s="6" t="s">
        <v>33</v>
      </c>
      <c r="L74" s="6" t="s">
        <v>33</v>
      </c>
      <c r="M74" s="6" t="s">
        <v>33</v>
      </c>
      <c r="N74" s="6" t="s">
        <v>33</v>
      </c>
      <c r="O74" s="6" t="s">
        <v>33</v>
      </c>
      <c r="P74" s="6" t="s">
        <v>33</v>
      </c>
    </row>
    <row r="75" spans="1:16" x14ac:dyDescent="0.2">
      <c r="A75" s="5">
        <v>68</v>
      </c>
      <c r="B75" s="6" t="s">
        <v>33</v>
      </c>
      <c r="C75" s="6" t="s">
        <v>33</v>
      </c>
      <c r="D75" s="6" t="s">
        <v>33</v>
      </c>
      <c r="E75" s="6" t="s">
        <v>33</v>
      </c>
      <c r="F75" s="6" t="s">
        <v>33</v>
      </c>
      <c r="G75" s="6" t="s">
        <v>33</v>
      </c>
      <c r="H75" s="6" t="s">
        <v>33</v>
      </c>
      <c r="I75" s="6" t="s">
        <v>33</v>
      </c>
      <c r="J75" s="6" t="s">
        <v>33</v>
      </c>
      <c r="K75" s="6" t="s">
        <v>33</v>
      </c>
      <c r="L75" s="6" t="s">
        <v>33</v>
      </c>
      <c r="M75" s="6" t="s">
        <v>33</v>
      </c>
      <c r="N75" s="6" t="s">
        <v>33</v>
      </c>
      <c r="O75" s="6" t="s">
        <v>33</v>
      </c>
      <c r="P75" s="6" t="s">
        <v>33</v>
      </c>
    </row>
    <row r="76" spans="1:16" x14ac:dyDescent="0.2">
      <c r="A76" s="5">
        <v>69</v>
      </c>
      <c r="B76" s="6" t="s">
        <v>33</v>
      </c>
      <c r="C76" s="6" t="s">
        <v>33</v>
      </c>
      <c r="D76" s="6" t="s">
        <v>33</v>
      </c>
      <c r="E76" s="6" t="s">
        <v>33</v>
      </c>
      <c r="F76" s="6" t="s">
        <v>33</v>
      </c>
      <c r="G76" s="6" t="s">
        <v>33</v>
      </c>
      <c r="H76" s="6" t="s">
        <v>33</v>
      </c>
      <c r="I76" s="6" t="s">
        <v>33</v>
      </c>
      <c r="J76" s="6" t="s">
        <v>33</v>
      </c>
      <c r="K76" s="6" t="s">
        <v>33</v>
      </c>
      <c r="L76" s="6" t="s">
        <v>33</v>
      </c>
      <c r="M76" s="6" t="s">
        <v>33</v>
      </c>
      <c r="N76" s="6" t="s">
        <v>33</v>
      </c>
      <c r="O76" s="6" t="s">
        <v>33</v>
      </c>
      <c r="P76" s="6" t="s">
        <v>33</v>
      </c>
    </row>
    <row r="77" spans="1:16" x14ac:dyDescent="0.2">
      <c r="A77" s="5">
        <v>70</v>
      </c>
      <c r="B77" s="6" t="s">
        <v>33</v>
      </c>
      <c r="C77" s="6" t="s">
        <v>33</v>
      </c>
      <c r="D77" s="6" t="s">
        <v>33</v>
      </c>
      <c r="E77" s="6" t="s">
        <v>33</v>
      </c>
      <c r="F77" s="6" t="s">
        <v>33</v>
      </c>
      <c r="G77" s="6" t="s">
        <v>33</v>
      </c>
      <c r="H77" s="6" t="s">
        <v>33</v>
      </c>
      <c r="I77" s="6" t="s">
        <v>33</v>
      </c>
      <c r="J77" s="6" t="s">
        <v>33</v>
      </c>
      <c r="K77" s="6" t="s">
        <v>33</v>
      </c>
      <c r="L77" s="6" t="s">
        <v>33</v>
      </c>
      <c r="M77" s="6" t="s">
        <v>33</v>
      </c>
      <c r="N77" s="6" t="s">
        <v>33</v>
      </c>
      <c r="O77" s="6" t="s">
        <v>33</v>
      </c>
      <c r="P77" s="6" t="s">
        <v>33</v>
      </c>
    </row>
  </sheetData>
  <phoneticPr fontId="4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indexed="42"/>
  </sheetPr>
  <dimension ref="A1:P77"/>
  <sheetViews>
    <sheetView workbookViewId="0">
      <pane ySplit="6" topLeftCell="A60" activePane="bottomLeft" state="frozen"/>
      <selection pane="bottomLeft" activeCell="P72" sqref="P72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65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1.01</v>
      </c>
      <c r="C7" s="196">
        <v>1.01</v>
      </c>
      <c r="D7" s="196">
        <v>1.01</v>
      </c>
      <c r="E7" s="196">
        <v>1.01</v>
      </c>
      <c r="F7" s="197">
        <v>1.01</v>
      </c>
      <c r="G7" s="196">
        <v>1.01</v>
      </c>
      <c r="H7" s="196">
        <v>1.01</v>
      </c>
      <c r="I7" s="196">
        <v>0.84</v>
      </c>
      <c r="J7" s="196">
        <v>0.84</v>
      </c>
      <c r="K7" s="196">
        <v>0.84</v>
      </c>
      <c r="L7" s="196">
        <v>0.84</v>
      </c>
      <c r="M7" s="197">
        <v>0.84</v>
      </c>
      <c r="N7" s="196">
        <v>0.84</v>
      </c>
      <c r="O7" s="196">
        <v>0.84</v>
      </c>
      <c r="P7" s="6" t="s">
        <v>33</v>
      </c>
    </row>
    <row r="8" spans="1:16" x14ac:dyDescent="0.2">
      <c r="A8" s="5">
        <v>1</v>
      </c>
      <c r="B8" s="196">
        <v>1.01</v>
      </c>
      <c r="C8" s="196">
        <v>1.01</v>
      </c>
      <c r="D8" s="196">
        <v>1.01</v>
      </c>
      <c r="E8" s="196">
        <v>1.01</v>
      </c>
      <c r="F8" s="197">
        <v>1.01</v>
      </c>
      <c r="G8" s="196">
        <v>1.01</v>
      </c>
      <c r="H8" s="196">
        <v>1.01</v>
      </c>
      <c r="I8" s="196">
        <v>0.84</v>
      </c>
      <c r="J8" s="196">
        <v>0.84</v>
      </c>
      <c r="K8" s="196">
        <v>0.84</v>
      </c>
      <c r="L8" s="196">
        <v>0.84</v>
      </c>
      <c r="M8" s="197">
        <v>0.84</v>
      </c>
      <c r="N8" s="196">
        <v>0.84</v>
      </c>
      <c r="O8" s="196">
        <v>0.84</v>
      </c>
      <c r="P8" s="6" t="s">
        <v>33</v>
      </c>
    </row>
    <row r="9" spans="1:16" x14ac:dyDescent="0.2">
      <c r="A9" s="5">
        <v>2</v>
      </c>
      <c r="B9" s="196">
        <v>1.01</v>
      </c>
      <c r="C9" s="196">
        <v>1.01</v>
      </c>
      <c r="D9" s="196">
        <v>1.01</v>
      </c>
      <c r="E9" s="196">
        <v>1.01</v>
      </c>
      <c r="F9" s="197">
        <v>1.01</v>
      </c>
      <c r="G9" s="196">
        <v>1.01</v>
      </c>
      <c r="H9" s="196">
        <v>1.01</v>
      </c>
      <c r="I9" s="196">
        <v>0.84</v>
      </c>
      <c r="J9" s="196">
        <v>0.84</v>
      </c>
      <c r="K9" s="196">
        <v>0.84</v>
      </c>
      <c r="L9" s="196">
        <v>0.84</v>
      </c>
      <c r="M9" s="197">
        <v>0.84</v>
      </c>
      <c r="N9" s="196">
        <v>0.84</v>
      </c>
      <c r="O9" s="196">
        <v>0.84</v>
      </c>
      <c r="P9" s="6" t="s">
        <v>33</v>
      </c>
    </row>
    <row r="10" spans="1:16" x14ac:dyDescent="0.2">
      <c r="A10" s="5">
        <v>3</v>
      </c>
      <c r="B10" s="196">
        <v>1.01</v>
      </c>
      <c r="C10" s="196">
        <v>1.01</v>
      </c>
      <c r="D10" s="196">
        <v>1.01</v>
      </c>
      <c r="E10" s="196">
        <v>1.01</v>
      </c>
      <c r="F10" s="197">
        <v>1.01</v>
      </c>
      <c r="G10" s="196">
        <v>1.01</v>
      </c>
      <c r="H10" s="196">
        <v>1.01</v>
      </c>
      <c r="I10" s="196">
        <v>0.84</v>
      </c>
      <c r="J10" s="196">
        <v>0.84</v>
      </c>
      <c r="K10" s="196">
        <v>0.84</v>
      </c>
      <c r="L10" s="196">
        <v>0.84</v>
      </c>
      <c r="M10" s="197">
        <v>0.84</v>
      </c>
      <c r="N10" s="196">
        <v>0.84</v>
      </c>
      <c r="O10" s="196">
        <v>0.84</v>
      </c>
      <c r="P10" s="6" t="s">
        <v>33</v>
      </c>
    </row>
    <row r="11" spans="1:16" x14ac:dyDescent="0.2">
      <c r="A11" s="5">
        <v>4</v>
      </c>
      <c r="B11" s="196">
        <v>1.01</v>
      </c>
      <c r="C11" s="196">
        <v>1.01</v>
      </c>
      <c r="D11" s="196">
        <v>1.01</v>
      </c>
      <c r="E11" s="196">
        <v>1.01</v>
      </c>
      <c r="F11" s="197">
        <v>1.01</v>
      </c>
      <c r="G11" s="196">
        <v>1.01</v>
      </c>
      <c r="H11" s="196">
        <v>1.01</v>
      </c>
      <c r="I11" s="196">
        <v>0.84</v>
      </c>
      <c r="J11" s="196">
        <v>0.84</v>
      </c>
      <c r="K11" s="196">
        <v>0.84</v>
      </c>
      <c r="L11" s="196">
        <v>0.84</v>
      </c>
      <c r="M11" s="197">
        <v>0.84</v>
      </c>
      <c r="N11" s="196">
        <v>0.84</v>
      </c>
      <c r="O11" s="196">
        <v>0.84</v>
      </c>
      <c r="P11" s="6" t="s">
        <v>33</v>
      </c>
    </row>
    <row r="12" spans="1:16" x14ac:dyDescent="0.2">
      <c r="A12" s="5">
        <v>5</v>
      </c>
      <c r="B12" s="196">
        <v>1.01</v>
      </c>
      <c r="C12" s="196">
        <v>1.01</v>
      </c>
      <c r="D12" s="196">
        <v>1.01</v>
      </c>
      <c r="E12" s="196">
        <v>1.01</v>
      </c>
      <c r="F12" s="197">
        <v>1.01</v>
      </c>
      <c r="G12" s="196">
        <v>1.01</v>
      </c>
      <c r="H12" s="196">
        <v>1.01</v>
      </c>
      <c r="I12" s="196">
        <v>0.84</v>
      </c>
      <c r="J12" s="196">
        <v>0.84</v>
      </c>
      <c r="K12" s="196">
        <v>0.84</v>
      </c>
      <c r="L12" s="196">
        <v>0.84</v>
      </c>
      <c r="M12" s="197">
        <v>0.84</v>
      </c>
      <c r="N12" s="196">
        <v>0.84</v>
      </c>
      <c r="O12" s="196">
        <v>0.84</v>
      </c>
      <c r="P12" s="6" t="s">
        <v>33</v>
      </c>
    </row>
    <row r="13" spans="1:16" x14ac:dyDescent="0.2">
      <c r="A13" s="5">
        <v>6</v>
      </c>
      <c r="B13" s="196">
        <v>1.01</v>
      </c>
      <c r="C13" s="196">
        <v>1.01</v>
      </c>
      <c r="D13" s="196">
        <v>1.01</v>
      </c>
      <c r="E13" s="196">
        <v>1.01</v>
      </c>
      <c r="F13" s="197">
        <v>1.01</v>
      </c>
      <c r="G13" s="196">
        <v>1.01</v>
      </c>
      <c r="H13" s="196">
        <v>1.01</v>
      </c>
      <c r="I13" s="196">
        <v>0.84</v>
      </c>
      <c r="J13" s="196">
        <v>0.84</v>
      </c>
      <c r="K13" s="196">
        <v>0.84</v>
      </c>
      <c r="L13" s="196">
        <v>0.84</v>
      </c>
      <c r="M13" s="197">
        <v>0.84</v>
      </c>
      <c r="N13" s="196">
        <v>0.84</v>
      </c>
      <c r="O13" s="196">
        <v>0.84</v>
      </c>
      <c r="P13" s="6" t="s">
        <v>33</v>
      </c>
    </row>
    <row r="14" spans="1:16" x14ac:dyDescent="0.2">
      <c r="A14" s="5">
        <v>7</v>
      </c>
      <c r="B14" s="196">
        <v>1.01</v>
      </c>
      <c r="C14" s="196">
        <v>1.01</v>
      </c>
      <c r="D14" s="196">
        <v>1.01</v>
      </c>
      <c r="E14" s="196">
        <v>1.01</v>
      </c>
      <c r="F14" s="197">
        <v>1.01</v>
      </c>
      <c r="G14" s="196">
        <v>1.01</v>
      </c>
      <c r="H14" s="196">
        <v>1.01</v>
      </c>
      <c r="I14" s="196">
        <v>0.84</v>
      </c>
      <c r="J14" s="196">
        <v>0.84</v>
      </c>
      <c r="K14" s="196">
        <v>0.84</v>
      </c>
      <c r="L14" s="196">
        <v>0.84</v>
      </c>
      <c r="M14" s="197">
        <v>0.84</v>
      </c>
      <c r="N14" s="196">
        <v>0.84</v>
      </c>
      <c r="O14" s="196">
        <v>0.84</v>
      </c>
      <c r="P14" s="6" t="s">
        <v>33</v>
      </c>
    </row>
    <row r="15" spans="1:16" x14ac:dyDescent="0.2">
      <c r="A15" s="5">
        <v>8</v>
      </c>
      <c r="B15" s="196">
        <v>1.01</v>
      </c>
      <c r="C15" s="196">
        <v>1.01</v>
      </c>
      <c r="D15" s="196">
        <v>1.01</v>
      </c>
      <c r="E15" s="196">
        <v>1.01</v>
      </c>
      <c r="F15" s="197">
        <v>1.01</v>
      </c>
      <c r="G15" s="196">
        <v>1.01</v>
      </c>
      <c r="H15" s="196">
        <v>1.01</v>
      </c>
      <c r="I15" s="196">
        <v>0.84</v>
      </c>
      <c r="J15" s="196">
        <v>0.84</v>
      </c>
      <c r="K15" s="196">
        <v>0.84</v>
      </c>
      <c r="L15" s="196">
        <v>0.84</v>
      </c>
      <c r="M15" s="197">
        <v>0.84</v>
      </c>
      <c r="N15" s="196">
        <v>0.84</v>
      </c>
      <c r="O15" s="196">
        <v>0.84</v>
      </c>
      <c r="P15" s="6" t="s">
        <v>33</v>
      </c>
    </row>
    <row r="16" spans="1:16" x14ac:dyDescent="0.2">
      <c r="A16" s="5">
        <v>9</v>
      </c>
      <c r="B16" s="196">
        <v>1.01</v>
      </c>
      <c r="C16" s="196">
        <v>1.01</v>
      </c>
      <c r="D16" s="196">
        <v>1.01</v>
      </c>
      <c r="E16" s="196">
        <v>1.01</v>
      </c>
      <c r="F16" s="197">
        <v>1.01</v>
      </c>
      <c r="G16" s="196">
        <v>1.01</v>
      </c>
      <c r="H16" s="196">
        <v>1.01</v>
      </c>
      <c r="I16" s="196">
        <v>0.84</v>
      </c>
      <c r="J16" s="196">
        <v>0.84</v>
      </c>
      <c r="K16" s="196">
        <v>0.84</v>
      </c>
      <c r="L16" s="196">
        <v>0.84</v>
      </c>
      <c r="M16" s="197">
        <v>0.84</v>
      </c>
      <c r="N16" s="196">
        <v>0.84</v>
      </c>
      <c r="O16" s="196">
        <v>0.84</v>
      </c>
      <c r="P16" s="6" t="s">
        <v>33</v>
      </c>
    </row>
    <row r="17" spans="1:16" x14ac:dyDescent="0.2">
      <c r="A17" s="5">
        <v>10</v>
      </c>
      <c r="B17" s="196">
        <v>1.01</v>
      </c>
      <c r="C17" s="196">
        <v>1.01</v>
      </c>
      <c r="D17" s="196">
        <v>1.01</v>
      </c>
      <c r="E17" s="196">
        <v>1.01</v>
      </c>
      <c r="F17" s="197">
        <v>1.01</v>
      </c>
      <c r="G17" s="196">
        <v>1.01</v>
      </c>
      <c r="H17" s="196">
        <v>1.01</v>
      </c>
      <c r="I17" s="196">
        <v>0.84</v>
      </c>
      <c r="J17" s="196">
        <v>0.84</v>
      </c>
      <c r="K17" s="196">
        <v>0.84</v>
      </c>
      <c r="L17" s="196">
        <v>0.84</v>
      </c>
      <c r="M17" s="197">
        <v>0.84</v>
      </c>
      <c r="N17" s="196">
        <v>0.84</v>
      </c>
      <c r="O17" s="196">
        <v>0.84</v>
      </c>
      <c r="P17" s="6" t="s">
        <v>33</v>
      </c>
    </row>
    <row r="18" spans="1:16" x14ac:dyDescent="0.2">
      <c r="A18" s="5">
        <v>11</v>
      </c>
      <c r="B18" s="196">
        <v>1.01</v>
      </c>
      <c r="C18" s="196">
        <v>1.01</v>
      </c>
      <c r="D18" s="196">
        <v>1.01</v>
      </c>
      <c r="E18" s="196">
        <v>1.01</v>
      </c>
      <c r="F18" s="197">
        <v>1.01</v>
      </c>
      <c r="G18" s="196">
        <v>1.01</v>
      </c>
      <c r="H18" s="196">
        <v>1.01</v>
      </c>
      <c r="I18" s="196">
        <v>0.84</v>
      </c>
      <c r="J18" s="196">
        <v>0.84</v>
      </c>
      <c r="K18" s="196">
        <v>0.84</v>
      </c>
      <c r="L18" s="196">
        <v>0.84</v>
      </c>
      <c r="M18" s="197">
        <v>0.84</v>
      </c>
      <c r="N18" s="196">
        <v>0.84</v>
      </c>
      <c r="O18" s="196">
        <v>0.84</v>
      </c>
      <c r="P18" s="6" t="s">
        <v>33</v>
      </c>
    </row>
    <row r="19" spans="1:16" x14ac:dyDescent="0.2">
      <c r="A19" s="5">
        <v>12</v>
      </c>
      <c r="B19" s="196">
        <v>1.01</v>
      </c>
      <c r="C19" s="196">
        <v>1.01</v>
      </c>
      <c r="D19" s="196">
        <v>1.01</v>
      </c>
      <c r="E19" s="196">
        <v>1.01</v>
      </c>
      <c r="F19" s="197">
        <v>1.01</v>
      </c>
      <c r="G19" s="196">
        <v>1.01</v>
      </c>
      <c r="H19" s="196">
        <v>1.01</v>
      </c>
      <c r="I19" s="196">
        <v>0.84</v>
      </c>
      <c r="J19" s="196">
        <v>0.84</v>
      </c>
      <c r="K19" s="196">
        <v>0.84</v>
      </c>
      <c r="L19" s="196">
        <v>0.84</v>
      </c>
      <c r="M19" s="197">
        <v>0.84</v>
      </c>
      <c r="N19" s="196">
        <v>0.84</v>
      </c>
      <c r="O19" s="196">
        <v>0.84</v>
      </c>
      <c r="P19" s="6" t="s">
        <v>33</v>
      </c>
    </row>
    <row r="20" spans="1:16" x14ac:dyDescent="0.2">
      <c r="A20" s="5">
        <v>13</v>
      </c>
      <c r="B20" s="196">
        <v>1.01</v>
      </c>
      <c r="C20" s="196">
        <v>1.01</v>
      </c>
      <c r="D20" s="196">
        <v>1.01</v>
      </c>
      <c r="E20" s="196">
        <v>1.01</v>
      </c>
      <c r="F20" s="197">
        <v>1.01</v>
      </c>
      <c r="G20" s="196">
        <v>1.01</v>
      </c>
      <c r="H20" s="196">
        <v>1.01</v>
      </c>
      <c r="I20" s="196">
        <v>0.84</v>
      </c>
      <c r="J20" s="196">
        <v>0.84</v>
      </c>
      <c r="K20" s="196">
        <v>0.84</v>
      </c>
      <c r="L20" s="196">
        <v>0.84</v>
      </c>
      <c r="M20" s="197">
        <v>0.84</v>
      </c>
      <c r="N20" s="196">
        <v>0.84</v>
      </c>
      <c r="O20" s="196">
        <v>0.84</v>
      </c>
      <c r="P20" s="6" t="s">
        <v>33</v>
      </c>
    </row>
    <row r="21" spans="1:16" x14ac:dyDescent="0.2">
      <c r="A21" s="5">
        <v>14</v>
      </c>
      <c r="B21" s="196">
        <v>1.01</v>
      </c>
      <c r="C21" s="196">
        <v>1.01</v>
      </c>
      <c r="D21" s="196">
        <v>1.01</v>
      </c>
      <c r="E21" s="196">
        <v>1.01</v>
      </c>
      <c r="F21" s="197">
        <v>1.01</v>
      </c>
      <c r="G21" s="196">
        <v>1.01</v>
      </c>
      <c r="H21" s="196">
        <v>1.01</v>
      </c>
      <c r="I21" s="196">
        <v>0.84</v>
      </c>
      <c r="J21" s="196">
        <v>0.84</v>
      </c>
      <c r="K21" s="196">
        <v>0.84</v>
      </c>
      <c r="L21" s="196">
        <v>0.84</v>
      </c>
      <c r="M21" s="197">
        <v>0.84</v>
      </c>
      <c r="N21" s="196">
        <v>0.84</v>
      </c>
      <c r="O21" s="196">
        <v>0.84</v>
      </c>
      <c r="P21" s="6" t="s">
        <v>33</v>
      </c>
    </row>
    <row r="22" spans="1:16" x14ac:dyDescent="0.2">
      <c r="A22" s="5">
        <v>15</v>
      </c>
      <c r="B22" s="196">
        <v>1.01</v>
      </c>
      <c r="C22" s="196">
        <v>1.01</v>
      </c>
      <c r="D22" s="196">
        <v>1.01</v>
      </c>
      <c r="E22" s="196">
        <v>1.01</v>
      </c>
      <c r="F22" s="197">
        <v>1.01</v>
      </c>
      <c r="G22" s="196">
        <v>1.01</v>
      </c>
      <c r="H22" s="196">
        <v>1.01</v>
      </c>
      <c r="I22" s="196">
        <v>0.84</v>
      </c>
      <c r="J22" s="196">
        <v>0.84</v>
      </c>
      <c r="K22" s="196">
        <v>0.84</v>
      </c>
      <c r="L22" s="196">
        <v>0.84</v>
      </c>
      <c r="M22" s="197">
        <v>0.84</v>
      </c>
      <c r="N22" s="196">
        <v>0.84</v>
      </c>
      <c r="O22" s="196">
        <v>0.84</v>
      </c>
      <c r="P22" s="196">
        <v>0.12</v>
      </c>
    </row>
    <row r="23" spans="1:16" x14ac:dyDescent="0.2">
      <c r="A23" s="5">
        <v>16</v>
      </c>
      <c r="B23" s="196">
        <v>1.01</v>
      </c>
      <c r="C23" s="196">
        <v>1.01</v>
      </c>
      <c r="D23" s="196">
        <v>1.01</v>
      </c>
      <c r="E23" s="196">
        <v>1.01</v>
      </c>
      <c r="F23" s="197">
        <v>1.01</v>
      </c>
      <c r="G23" s="196">
        <v>1.01</v>
      </c>
      <c r="H23" s="196">
        <v>1.01</v>
      </c>
      <c r="I23" s="196">
        <v>0.84</v>
      </c>
      <c r="J23" s="196">
        <v>0.84</v>
      </c>
      <c r="K23" s="196">
        <v>0.84</v>
      </c>
      <c r="L23" s="196">
        <v>0.84</v>
      </c>
      <c r="M23" s="197">
        <v>0.84</v>
      </c>
      <c r="N23" s="196">
        <v>0.84</v>
      </c>
      <c r="O23" s="196">
        <v>0.84</v>
      </c>
      <c r="P23" s="196">
        <v>0.12</v>
      </c>
    </row>
    <row r="24" spans="1:16" x14ac:dyDescent="0.2">
      <c r="A24" s="5">
        <v>17</v>
      </c>
      <c r="B24" s="196">
        <v>1.01</v>
      </c>
      <c r="C24" s="196">
        <v>1.01</v>
      </c>
      <c r="D24" s="196">
        <v>1.01</v>
      </c>
      <c r="E24" s="196">
        <v>1.01</v>
      </c>
      <c r="F24" s="197">
        <v>1.01</v>
      </c>
      <c r="G24" s="196">
        <v>1.01</v>
      </c>
      <c r="H24" s="196">
        <v>1.01</v>
      </c>
      <c r="I24" s="196">
        <v>0.84</v>
      </c>
      <c r="J24" s="196">
        <v>0.84</v>
      </c>
      <c r="K24" s="196">
        <v>0.84</v>
      </c>
      <c r="L24" s="196">
        <v>0.84</v>
      </c>
      <c r="M24" s="197">
        <v>0.84</v>
      </c>
      <c r="N24" s="196">
        <v>0.84</v>
      </c>
      <c r="O24" s="196">
        <v>0.84</v>
      </c>
      <c r="P24" s="196">
        <v>0.12</v>
      </c>
    </row>
    <row r="25" spans="1:16" x14ac:dyDescent="0.2">
      <c r="A25" s="5">
        <v>18</v>
      </c>
      <c r="B25" s="196">
        <v>0.69</v>
      </c>
      <c r="C25" s="196">
        <v>0.73</v>
      </c>
      <c r="D25" s="196">
        <v>0.82</v>
      </c>
      <c r="E25" s="196">
        <v>1.01</v>
      </c>
      <c r="F25" s="197">
        <v>1.52</v>
      </c>
      <c r="G25" s="196">
        <v>1.95</v>
      </c>
      <c r="H25" s="196">
        <v>2.6</v>
      </c>
      <c r="I25" s="196">
        <v>0.54</v>
      </c>
      <c r="J25" s="196">
        <v>0.63</v>
      </c>
      <c r="K25" s="196">
        <v>0.68</v>
      </c>
      <c r="L25" s="196">
        <v>0.84</v>
      </c>
      <c r="M25" s="197">
        <v>1.26</v>
      </c>
      <c r="N25" s="196">
        <v>1.59</v>
      </c>
      <c r="O25" s="196">
        <v>1.91</v>
      </c>
      <c r="P25" s="196">
        <v>0.12</v>
      </c>
    </row>
    <row r="26" spans="1:16" x14ac:dyDescent="0.2">
      <c r="A26" s="5">
        <v>19</v>
      </c>
      <c r="B26" s="196">
        <v>0.69</v>
      </c>
      <c r="C26" s="196">
        <v>0.73</v>
      </c>
      <c r="D26" s="196">
        <v>0.82</v>
      </c>
      <c r="E26" s="196">
        <v>1.01</v>
      </c>
      <c r="F26" s="197">
        <v>1.52</v>
      </c>
      <c r="G26" s="196">
        <v>1.95</v>
      </c>
      <c r="H26" s="196">
        <v>2.6</v>
      </c>
      <c r="I26" s="196">
        <v>0.54</v>
      </c>
      <c r="J26" s="196">
        <v>0.63</v>
      </c>
      <c r="K26" s="196">
        <v>0.68</v>
      </c>
      <c r="L26" s="196">
        <v>0.84</v>
      </c>
      <c r="M26" s="197">
        <v>1.26</v>
      </c>
      <c r="N26" s="196">
        <v>1.59</v>
      </c>
      <c r="O26" s="196">
        <v>1.91</v>
      </c>
      <c r="P26" s="196">
        <v>0.12</v>
      </c>
    </row>
    <row r="27" spans="1:16" x14ac:dyDescent="0.2">
      <c r="A27" s="5">
        <v>20</v>
      </c>
      <c r="B27" s="196">
        <v>0.69</v>
      </c>
      <c r="C27" s="196">
        <v>0.73</v>
      </c>
      <c r="D27" s="196">
        <v>0.82</v>
      </c>
      <c r="E27" s="196">
        <v>1.01</v>
      </c>
      <c r="F27" s="197">
        <v>1.52</v>
      </c>
      <c r="G27" s="196">
        <v>1.95</v>
      </c>
      <c r="H27" s="196">
        <v>2.6</v>
      </c>
      <c r="I27" s="196">
        <v>0.54</v>
      </c>
      <c r="J27" s="196">
        <v>0.63</v>
      </c>
      <c r="K27" s="196">
        <v>0.68</v>
      </c>
      <c r="L27" s="196">
        <v>0.84</v>
      </c>
      <c r="M27" s="197">
        <v>1.26</v>
      </c>
      <c r="N27" s="196">
        <v>1.59</v>
      </c>
      <c r="O27" s="196">
        <v>1.91</v>
      </c>
      <c r="P27" s="196">
        <v>0.12</v>
      </c>
    </row>
    <row r="28" spans="1:16" x14ac:dyDescent="0.2">
      <c r="A28" s="5">
        <v>21</v>
      </c>
      <c r="B28" s="196">
        <v>0.69</v>
      </c>
      <c r="C28" s="196">
        <v>0.73</v>
      </c>
      <c r="D28" s="196">
        <v>0.82</v>
      </c>
      <c r="E28" s="196">
        <v>1.01</v>
      </c>
      <c r="F28" s="197">
        <v>1.52</v>
      </c>
      <c r="G28" s="196">
        <v>1.95</v>
      </c>
      <c r="H28" s="196">
        <v>2.6</v>
      </c>
      <c r="I28" s="196">
        <v>0.54</v>
      </c>
      <c r="J28" s="196">
        <v>0.63</v>
      </c>
      <c r="K28" s="196">
        <v>0.68</v>
      </c>
      <c r="L28" s="196">
        <v>0.84</v>
      </c>
      <c r="M28" s="197">
        <v>1.26</v>
      </c>
      <c r="N28" s="196">
        <v>1.59</v>
      </c>
      <c r="O28" s="196">
        <v>1.91</v>
      </c>
      <c r="P28" s="196">
        <v>0.12</v>
      </c>
    </row>
    <row r="29" spans="1:16" x14ac:dyDescent="0.2">
      <c r="A29" s="5">
        <v>22</v>
      </c>
      <c r="B29" s="196">
        <v>0.69</v>
      </c>
      <c r="C29" s="196">
        <v>0.73</v>
      </c>
      <c r="D29" s="196">
        <v>0.82</v>
      </c>
      <c r="E29" s="196">
        <v>1.01</v>
      </c>
      <c r="F29" s="197">
        <v>1.52</v>
      </c>
      <c r="G29" s="196">
        <v>1.95</v>
      </c>
      <c r="H29" s="196">
        <v>2.6</v>
      </c>
      <c r="I29" s="196">
        <v>0.54</v>
      </c>
      <c r="J29" s="196">
        <v>0.64</v>
      </c>
      <c r="K29" s="196">
        <v>0.69</v>
      </c>
      <c r="L29" s="196">
        <v>0.84</v>
      </c>
      <c r="M29" s="197">
        <v>1.26</v>
      </c>
      <c r="N29" s="196">
        <v>1.59</v>
      </c>
      <c r="O29" s="196">
        <v>1.91</v>
      </c>
      <c r="P29" s="196">
        <v>0.12</v>
      </c>
    </row>
    <row r="30" spans="1:16" x14ac:dyDescent="0.2">
      <c r="A30" s="5">
        <v>23</v>
      </c>
      <c r="B30" s="196">
        <v>0.69</v>
      </c>
      <c r="C30" s="196">
        <v>0.73</v>
      </c>
      <c r="D30" s="196">
        <v>0.82</v>
      </c>
      <c r="E30" s="196">
        <v>1.01</v>
      </c>
      <c r="F30" s="197">
        <v>1.52</v>
      </c>
      <c r="G30" s="196">
        <v>1.95</v>
      </c>
      <c r="H30" s="196">
        <v>2.6</v>
      </c>
      <c r="I30" s="196">
        <v>0.54</v>
      </c>
      <c r="J30" s="196">
        <v>0.64</v>
      </c>
      <c r="K30" s="196">
        <v>0.69</v>
      </c>
      <c r="L30" s="196">
        <v>0.84</v>
      </c>
      <c r="M30" s="197">
        <v>1.26</v>
      </c>
      <c r="N30" s="196">
        <v>1.59</v>
      </c>
      <c r="O30" s="196">
        <v>1.91</v>
      </c>
      <c r="P30" s="196">
        <v>0.12</v>
      </c>
    </row>
    <row r="31" spans="1:16" x14ac:dyDescent="0.2">
      <c r="A31" s="5">
        <v>24</v>
      </c>
      <c r="B31" s="196">
        <v>0.69</v>
      </c>
      <c r="C31" s="196">
        <v>0.73</v>
      </c>
      <c r="D31" s="196">
        <v>0.82</v>
      </c>
      <c r="E31" s="196">
        <v>1.01</v>
      </c>
      <c r="F31" s="197">
        <v>1.52</v>
      </c>
      <c r="G31" s="196">
        <v>1.95</v>
      </c>
      <c r="H31" s="196">
        <v>2.6</v>
      </c>
      <c r="I31" s="196">
        <v>0.54</v>
      </c>
      <c r="J31" s="196">
        <v>0.65</v>
      </c>
      <c r="K31" s="196">
        <v>0.7</v>
      </c>
      <c r="L31" s="196">
        <v>0.84</v>
      </c>
      <c r="M31" s="197">
        <v>1.26</v>
      </c>
      <c r="N31" s="196">
        <v>1.59</v>
      </c>
      <c r="O31" s="196">
        <v>1.91</v>
      </c>
      <c r="P31" s="196">
        <v>0.12</v>
      </c>
    </row>
    <row r="32" spans="1:16" x14ac:dyDescent="0.2">
      <c r="A32" s="5">
        <v>25</v>
      </c>
      <c r="B32" s="196">
        <v>0.69</v>
      </c>
      <c r="C32" s="196">
        <v>0.73</v>
      </c>
      <c r="D32" s="196">
        <v>0.82</v>
      </c>
      <c r="E32" s="196">
        <v>1.01</v>
      </c>
      <c r="F32" s="197">
        <v>1.52</v>
      </c>
      <c r="G32" s="196">
        <v>1.95</v>
      </c>
      <c r="H32" s="196">
        <v>2.6</v>
      </c>
      <c r="I32" s="196">
        <v>0.54</v>
      </c>
      <c r="J32" s="196">
        <v>0.65</v>
      </c>
      <c r="K32" s="196">
        <v>0.7</v>
      </c>
      <c r="L32" s="196">
        <v>0.84</v>
      </c>
      <c r="M32" s="197">
        <v>1.26</v>
      </c>
      <c r="N32" s="196">
        <v>1.59</v>
      </c>
      <c r="O32" s="196">
        <v>1.91</v>
      </c>
      <c r="P32" s="196">
        <v>0.12</v>
      </c>
    </row>
    <row r="33" spans="1:16" x14ac:dyDescent="0.2">
      <c r="A33" s="5">
        <v>26</v>
      </c>
      <c r="B33" s="196">
        <v>0.7</v>
      </c>
      <c r="C33" s="196">
        <v>0.74</v>
      </c>
      <c r="D33" s="196">
        <v>0.83</v>
      </c>
      <c r="E33" s="196">
        <v>1.01</v>
      </c>
      <c r="F33" s="197">
        <v>1.52</v>
      </c>
      <c r="G33" s="196">
        <v>1.99</v>
      </c>
      <c r="H33" s="196">
        <v>2.65</v>
      </c>
      <c r="I33" s="196">
        <v>0.55000000000000004</v>
      </c>
      <c r="J33" s="196">
        <v>0.66</v>
      </c>
      <c r="K33" s="196">
        <v>0.71</v>
      </c>
      <c r="L33" s="196">
        <v>0.86</v>
      </c>
      <c r="M33" s="197">
        <v>1.29</v>
      </c>
      <c r="N33" s="196">
        <v>1.64</v>
      </c>
      <c r="O33" s="196">
        <v>1.97</v>
      </c>
      <c r="P33" s="196">
        <v>0.13</v>
      </c>
    </row>
    <row r="34" spans="1:16" x14ac:dyDescent="0.2">
      <c r="A34" s="5">
        <v>27</v>
      </c>
      <c r="B34" s="196">
        <v>0.71</v>
      </c>
      <c r="C34" s="196">
        <v>0.75</v>
      </c>
      <c r="D34" s="196">
        <v>0.84</v>
      </c>
      <c r="E34" s="196">
        <v>1.02</v>
      </c>
      <c r="F34" s="197">
        <v>1.53</v>
      </c>
      <c r="G34" s="196">
        <v>2.04</v>
      </c>
      <c r="H34" s="196">
        <v>2.72</v>
      </c>
      <c r="I34" s="196">
        <v>0.56000000000000005</v>
      </c>
      <c r="J34" s="196">
        <v>0.67</v>
      </c>
      <c r="K34" s="196">
        <v>0.72</v>
      </c>
      <c r="L34" s="196">
        <v>0.88</v>
      </c>
      <c r="M34" s="197">
        <v>1.32</v>
      </c>
      <c r="N34" s="196">
        <v>1.7</v>
      </c>
      <c r="O34" s="196">
        <v>2.04</v>
      </c>
      <c r="P34" s="196">
        <v>0.13</v>
      </c>
    </row>
    <row r="35" spans="1:16" x14ac:dyDescent="0.2">
      <c r="A35" s="5">
        <v>28</v>
      </c>
      <c r="B35" s="196">
        <v>0.72</v>
      </c>
      <c r="C35" s="196">
        <v>0.75</v>
      </c>
      <c r="D35" s="196">
        <v>0.85</v>
      </c>
      <c r="E35" s="196">
        <v>1.04</v>
      </c>
      <c r="F35" s="197">
        <v>1.56</v>
      </c>
      <c r="G35" s="196">
        <v>2.09</v>
      </c>
      <c r="H35" s="196">
        <v>2.78</v>
      </c>
      <c r="I35" s="196">
        <v>0.56999999999999995</v>
      </c>
      <c r="J35" s="196">
        <v>0.68</v>
      </c>
      <c r="K35" s="196">
        <v>0.73</v>
      </c>
      <c r="L35" s="196">
        <v>0.9</v>
      </c>
      <c r="M35" s="197">
        <v>1.35</v>
      </c>
      <c r="N35" s="196">
        <v>1.75</v>
      </c>
      <c r="O35" s="196">
        <v>2.11</v>
      </c>
      <c r="P35" s="196">
        <v>0.14000000000000001</v>
      </c>
    </row>
    <row r="36" spans="1:16" x14ac:dyDescent="0.2">
      <c r="A36" s="5">
        <v>29</v>
      </c>
      <c r="B36" s="196">
        <v>0.73</v>
      </c>
      <c r="C36" s="196">
        <v>0.77</v>
      </c>
      <c r="D36" s="196">
        <v>0.86</v>
      </c>
      <c r="E36" s="196">
        <v>1.07</v>
      </c>
      <c r="F36" s="197">
        <v>1.61</v>
      </c>
      <c r="G36" s="196">
        <v>2.15</v>
      </c>
      <c r="H36" s="196">
        <v>2.85</v>
      </c>
      <c r="I36" s="196">
        <v>0.59</v>
      </c>
      <c r="J36" s="196">
        <v>0.69</v>
      </c>
      <c r="K36" s="196">
        <v>0.75</v>
      </c>
      <c r="L36" s="196">
        <v>0.92</v>
      </c>
      <c r="M36" s="197">
        <v>1.38</v>
      </c>
      <c r="N36" s="196">
        <v>1.8</v>
      </c>
      <c r="O36" s="196">
        <v>2.1800000000000002</v>
      </c>
      <c r="P36" s="196">
        <v>0.15</v>
      </c>
    </row>
    <row r="37" spans="1:16" x14ac:dyDescent="0.2">
      <c r="A37" s="5">
        <v>30</v>
      </c>
      <c r="B37" s="196">
        <v>0.74</v>
      </c>
      <c r="C37" s="196">
        <v>0.79</v>
      </c>
      <c r="D37" s="196">
        <v>0.87</v>
      </c>
      <c r="E37" s="196">
        <v>1.1000000000000001</v>
      </c>
      <c r="F37" s="197">
        <v>1.65</v>
      </c>
      <c r="G37" s="196">
        <v>2.21</v>
      </c>
      <c r="H37" s="196">
        <v>2.92</v>
      </c>
      <c r="I37" s="196">
        <v>0.61</v>
      </c>
      <c r="J37" s="196">
        <v>0.71</v>
      </c>
      <c r="K37" s="196">
        <v>0.77</v>
      </c>
      <c r="L37" s="196">
        <v>0.95</v>
      </c>
      <c r="M37" s="197">
        <v>1.43</v>
      </c>
      <c r="N37" s="196">
        <v>1.86</v>
      </c>
      <c r="O37" s="196">
        <v>2.27</v>
      </c>
      <c r="P37" s="196">
        <v>0.16</v>
      </c>
    </row>
    <row r="38" spans="1:16" x14ac:dyDescent="0.2">
      <c r="A38" s="5">
        <v>31</v>
      </c>
      <c r="B38" s="196">
        <v>0.75</v>
      </c>
      <c r="C38" s="196">
        <v>0.91</v>
      </c>
      <c r="D38" s="196">
        <v>0.99</v>
      </c>
      <c r="E38" s="196">
        <v>1.1599999999999999</v>
      </c>
      <c r="F38" s="197">
        <v>1.74</v>
      </c>
      <c r="G38" s="196">
        <v>2.2799999999999998</v>
      </c>
      <c r="H38" s="196">
        <v>3</v>
      </c>
      <c r="I38" s="196">
        <v>0.63</v>
      </c>
      <c r="J38" s="196">
        <v>0.75</v>
      </c>
      <c r="K38" s="196">
        <v>0.81</v>
      </c>
      <c r="L38" s="196">
        <v>1.02</v>
      </c>
      <c r="M38" s="197">
        <v>1.53</v>
      </c>
      <c r="N38" s="196">
        <v>1.91</v>
      </c>
      <c r="O38" s="196">
        <v>2.35</v>
      </c>
      <c r="P38" s="196">
        <v>0.18</v>
      </c>
    </row>
    <row r="39" spans="1:16" x14ac:dyDescent="0.2">
      <c r="A39" s="5">
        <v>32</v>
      </c>
      <c r="B39" s="196">
        <v>0.76</v>
      </c>
      <c r="C39" s="196">
        <v>0.94</v>
      </c>
      <c r="D39" s="196">
        <v>1.03</v>
      </c>
      <c r="E39" s="196">
        <v>1.2</v>
      </c>
      <c r="F39" s="197">
        <v>1.8</v>
      </c>
      <c r="G39" s="196">
        <v>2.36</v>
      </c>
      <c r="H39" s="196">
        <v>3.1</v>
      </c>
      <c r="I39" s="196">
        <v>0.65</v>
      </c>
      <c r="J39" s="196">
        <v>0.78</v>
      </c>
      <c r="K39" s="196">
        <v>0.84</v>
      </c>
      <c r="L39" s="196">
        <v>1.06</v>
      </c>
      <c r="M39" s="197">
        <v>1.59</v>
      </c>
      <c r="N39" s="196">
        <v>1.96</v>
      </c>
      <c r="O39" s="196">
        <v>2.4300000000000002</v>
      </c>
      <c r="P39" s="196">
        <v>0.2</v>
      </c>
    </row>
    <row r="40" spans="1:16" x14ac:dyDescent="0.2">
      <c r="A40" s="5">
        <v>33</v>
      </c>
      <c r="B40" s="196">
        <v>0.78</v>
      </c>
      <c r="C40" s="196">
        <v>0.98</v>
      </c>
      <c r="D40" s="196">
        <v>1.08</v>
      </c>
      <c r="E40" s="196">
        <v>1.25</v>
      </c>
      <c r="F40" s="197">
        <v>1.88</v>
      </c>
      <c r="G40" s="196">
        <v>2.44</v>
      </c>
      <c r="H40" s="196">
        <v>3.2</v>
      </c>
      <c r="I40" s="196">
        <v>0.66</v>
      </c>
      <c r="J40" s="196">
        <v>0.81</v>
      </c>
      <c r="K40" s="196">
        <v>0.88</v>
      </c>
      <c r="L40" s="196">
        <v>1.1100000000000001</v>
      </c>
      <c r="M40" s="197">
        <v>1.67</v>
      </c>
      <c r="N40" s="196">
        <v>2.02</v>
      </c>
      <c r="O40" s="196">
        <v>2.5099999999999998</v>
      </c>
      <c r="P40" s="196">
        <v>0.22</v>
      </c>
    </row>
    <row r="41" spans="1:16" x14ac:dyDescent="0.2">
      <c r="A41" s="5">
        <v>34</v>
      </c>
      <c r="B41" s="196">
        <v>0.8</v>
      </c>
      <c r="C41" s="196">
        <v>1.03</v>
      </c>
      <c r="D41" s="196">
        <v>1.1399999999999999</v>
      </c>
      <c r="E41" s="196">
        <v>1.31</v>
      </c>
      <c r="F41" s="197">
        <v>1.97</v>
      </c>
      <c r="G41" s="196">
        <v>2.52</v>
      </c>
      <c r="H41" s="196">
        <v>3.31</v>
      </c>
      <c r="I41" s="196">
        <v>0.67</v>
      </c>
      <c r="J41" s="196">
        <v>0.84</v>
      </c>
      <c r="K41" s="196">
        <v>0.92</v>
      </c>
      <c r="L41" s="196">
        <v>1.1599999999999999</v>
      </c>
      <c r="M41" s="197">
        <v>1.74</v>
      </c>
      <c r="N41" s="196">
        <v>2.08</v>
      </c>
      <c r="O41" s="196">
        <v>2.6</v>
      </c>
      <c r="P41" s="196">
        <v>0.24</v>
      </c>
    </row>
    <row r="42" spans="1:16" x14ac:dyDescent="0.2">
      <c r="A42" s="5">
        <v>35</v>
      </c>
      <c r="B42" s="196">
        <v>0.82</v>
      </c>
      <c r="C42" s="196">
        <v>1.07</v>
      </c>
      <c r="D42" s="196">
        <v>1.2</v>
      </c>
      <c r="E42" s="196">
        <v>1.37</v>
      </c>
      <c r="F42" s="197">
        <v>2.06</v>
      </c>
      <c r="G42" s="196">
        <v>2.62</v>
      </c>
      <c r="H42" s="196">
        <v>3.42</v>
      </c>
      <c r="I42" s="196">
        <v>0.68</v>
      </c>
      <c r="J42" s="196">
        <v>0.87</v>
      </c>
      <c r="K42" s="196">
        <v>0.96</v>
      </c>
      <c r="L42" s="196">
        <v>1.21</v>
      </c>
      <c r="M42" s="197">
        <v>1.82</v>
      </c>
      <c r="N42" s="196">
        <v>2.14</v>
      </c>
      <c r="O42" s="196">
        <v>2.7</v>
      </c>
      <c r="P42" s="196">
        <v>0.26</v>
      </c>
    </row>
    <row r="43" spans="1:16" x14ac:dyDescent="0.2">
      <c r="A43" s="5">
        <v>36</v>
      </c>
      <c r="B43" s="196">
        <v>0.89</v>
      </c>
      <c r="C43" s="196">
        <v>1.1399999999999999</v>
      </c>
      <c r="D43" s="196">
        <v>1.27</v>
      </c>
      <c r="E43" s="196">
        <v>1.48</v>
      </c>
      <c r="F43" s="197">
        <v>2.2200000000000002</v>
      </c>
      <c r="G43" s="196">
        <v>2.86</v>
      </c>
      <c r="H43" s="196">
        <v>3.73</v>
      </c>
      <c r="I43" s="196">
        <v>0.72</v>
      </c>
      <c r="J43" s="196">
        <v>0.91</v>
      </c>
      <c r="K43" s="196">
        <v>1</v>
      </c>
      <c r="L43" s="196">
        <v>1.28</v>
      </c>
      <c r="M43" s="197">
        <v>1.92</v>
      </c>
      <c r="N43" s="196">
        <v>2.31</v>
      </c>
      <c r="O43" s="196">
        <v>2.93</v>
      </c>
      <c r="P43" s="196">
        <v>0.28000000000000003</v>
      </c>
    </row>
    <row r="44" spans="1:16" x14ac:dyDescent="0.2">
      <c r="A44" s="5">
        <v>37</v>
      </c>
      <c r="B44" s="196">
        <v>0.97</v>
      </c>
      <c r="C44" s="196">
        <v>1.21</v>
      </c>
      <c r="D44" s="196">
        <v>1.36</v>
      </c>
      <c r="E44" s="196">
        <v>1.61</v>
      </c>
      <c r="F44" s="197">
        <v>2.42</v>
      </c>
      <c r="G44" s="196">
        <v>3.12</v>
      </c>
      <c r="H44" s="196">
        <v>4.07</v>
      </c>
      <c r="I44" s="196">
        <v>0.77</v>
      </c>
      <c r="J44" s="196">
        <v>0.96</v>
      </c>
      <c r="K44" s="196">
        <v>1.06</v>
      </c>
      <c r="L44" s="196">
        <v>1.36</v>
      </c>
      <c r="M44" s="197">
        <v>2.04</v>
      </c>
      <c r="N44" s="196">
        <v>2.4900000000000002</v>
      </c>
      <c r="O44" s="196">
        <v>3.18</v>
      </c>
      <c r="P44" s="196">
        <v>0.3</v>
      </c>
    </row>
    <row r="45" spans="1:16" x14ac:dyDescent="0.2">
      <c r="A45" s="5">
        <v>38</v>
      </c>
      <c r="B45" s="196">
        <v>1.05</v>
      </c>
      <c r="C45" s="196">
        <v>1.31</v>
      </c>
      <c r="D45" s="196">
        <v>1.47</v>
      </c>
      <c r="E45" s="196">
        <v>1.73</v>
      </c>
      <c r="F45" s="197">
        <v>2.6</v>
      </c>
      <c r="G45" s="196">
        <v>3.4</v>
      </c>
      <c r="H45" s="196">
        <v>4.4400000000000004</v>
      </c>
      <c r="I45" s="196">
        <v>0.82</v>
      </c>
      <c r="J45" s="196">
        <v>1.01</v>
      </c>
      <c r="K45" s="196">
        <v>1.1100000000000001</v>
      </c>
      <c r="L45" s="196">
        <v>1.45</v>
      </c>
      <c r="M45" s="197">
        <v>2.1800000000000002</v>
      </c>
      <c r="N45" s="196">
        <v>2.69</v>
      </c>
      <c r="O45" s="196">
        <v>3.45</v>
      </c>
      <c r="P45" s="196">
        <v>0.33</v>
      </c>
    </row>
    <row r="46" spans="1:16" x14ac:dyDescent="0.2">
      <c r="A46" s="5">
        <v>39</v>
      </c>
      <c r="B46" s="196">
        <v>1.1299999999999999</v>
      </c>
      <c r="C46" s="196">
        <v>1.43</v>
      </c>
      <c r="D46" s="196">
        <v>1.6</v>
      </c>
      <c r="E46" s="196">
        <v>1.85</v>
      </c>
      <c r="F46" s="197">
        <v>2.78</v>
      </c>
      <c r="G46" s="196">
        <v>3.71</v>
      </c>
      <c r="H46" s="196">
        <v>4.84</v>
      </c>
      <c r="I46" s="196">
        <v>0.87</v>
      </c>
      <c r="J46" s="196">
        <v>1.08</v>
      </c>
      <c r="K46" s="196">
        <v>1.18</v>
      </c>
      <c r="L46" s="196">
        <v>1.53</v>
      </c>
      <c r="M46" s="197">
        <v>2.2999999999999998</v>
      </c>
      <c r="N46" s="196">
        <v>2.89</v>
      </c>
      <c r="O46" s="196">
        <v>3.76</v>
      </c>
      <c r="P46" s="196">
        <v>0.36</v>
      </c>
    </row>
    <row r="47" spans="1:16" x14ac:dyDescent="0.2">
      <c r="A47" s="5">
        <v>40</v>
      </c>
      <c r="B47" s="196">
        <v>1.21</v>
      </c>
      <c r="C47" s="196">
        <v>1.56</v>
      </c>
      <c r="D47" s="196">
        <v>1.74</v>
      </c>
      <c r="E47" s="196">
        <v>1.97</v>
      </c>
      <c r="F47" s="197">
        <v>2.96</v>
      </c>
      <c r="G47" s="196">
        <v>4.05</v>
      </c>
      <c r="H47" s="196">
        <v>5.28</v>
      </c>
      <c r="I47" s="196">
        <v>0.92</v>
      </c>
      <c r="J47" s="196">
        <v>1.1399999999999999</v>
      </c>
      <c r="K47" s="196">
        <v>1.25</v>
      </c>
      <c r="L47" s="196">
        <v>1.62</v>
      </c>
      <c r="M47" s="197">
        <v>2.4300000000000002</v>
      </c>
      <c r="N47" s="196">
        <v>3.12</v>
      </c>
      <c r="O47" s="196">
        <v>4.08</v>
      </c>
      <c r="P47" s="196">
        <v>0.4</v>
      </c>
    </row>
    <row r="48" spans="1:16" x14ac:dyDescent="0.2">
      <c r="A48" s="5">
        <v>41</v>
      </c>
      <c r="B48" s="196">
        <v>1.31</v>
      </c>
      <c r="C48" s="196">
        <v>1.6</v>
      </c>
      <c r="D48" s="196">
        <v>1.77</v>
      </c>
      <c r="E48" s="196">
        <v>2.23</v>
      </c>
      <c r="F48" s="197">
        <v>3.35</v>
      </c>
      <c r="G48" s="196">
        <v>4.46</v>
      </c>
      <c r="H48" s="196">
        <v>5.75</v>
      </c>
      <c r="I48" s="196">
        <v>0.97</v>
      </c>
      <c r="J48" s="196">
        <v>1.2</v>
      </c>
      <c r="K48" s="196">
        <v>1.32</v>
      </c>
      <c r="L48" s="196">
        <v>1.72</v>
      </c>
      <c r="M48" s="197">
        <v>2.58</v>
      </c>
      <c r="N48" s="196">
        <v>3.35</v>
      </c>
      <c r="O48" s="196">
        <v>4.43</v>
      </c>
      <c r="P48" s="196">
        <v>0.45</v>
      </c>
    </row>
    <row r="49" spans="1:16" x14ac:dyDescent="0.2">
      <c r="A49" s="5">
        <v>42</v>
      </c>
      <c r="B49" s="196">
        <v>1.4</v>
      </c>
      <c r="C49" s="196">
        <v>1.72</v>
      </c>
      <c r="D49" s="196">
        <v>1.88</v>
      </c>
      <c r="E49" s="196">
        <v>2.4300000000000002</v>
      </c>
      <c r="F49" s="197">
        <v>3.65</v>
      </c>
      <c r="G49" s="196">
        <v>4.87</v>
      </c>
      <c r="H49" s="196">
        <v>6.27</v>
      </c>
      <c r="I49" s="196">
        <v>1.02</v>
      </c>
      <c r="J49" s="196">
        <v>1.29</v>
      </c>
      <c r="K49" s="196">
        <v>1.43</v>
      </c>
      <c r="L49" s="196">
        <v>1.84</v>
      </c>
      <c r="M49" s="197">
        <v>2.76</v>
      </c>
      <c r="N49" s="196">
        <v>3.61</v>
      </c>
      <c r="O49" s="196">
        <v>4.8099999999999996</v>
      </c>
      <c r="P49" s="196">
        <v>0.51</v>
      </c>
    </row>
    <row r="50" spans="1:16" x14ac:dyDescent="0.2">
      <c r="A50" s="5">
        <v>43</v>
      </c>
      <c r="B50" s="196">
        <v>1.49</v>
      </c>
      <c r="C50" s="196">
        <v>1.85</v>
      </c>
      <c r="D50" s="196">
        <v>2.0299999999999998</v>
      </c>
      <c r="E50" s="196">
        <v>2.66</v>
      </c>
      <c r="F50" s="197">
        <v>3.99</v>
      </c>
      <c r="G50" s="196">
        <v>5.34</v>
      </c>
      <c r="H50" s="196">
        <v>6.85</v>
      </c>
      <c r="I50" s="196">
        <v>1.08</v>
      </c>
      <c r="J50" s="196">
        <v>1.36</v>
      </c>
      <c r="K50" s="196">
        <v>1.54</v>
      </c>
      <c r="L50" s="196">
        <v>1.95</v>
      </c>
      <c r="M50" s="197">
        <v>2.93</v>
      </c>
      <c r="N50" s="196">
        <v>3.87</v>
      </c>
      <c r="O50" s="196">
        <v>5.22</v>
      </c>
      <c r="P50" s="196">
        <v>0.57999999999999996</v>
      </c>
    </row>
    <row r="51" spans="1:16" x14ac:dyDescent="0.2">
      <c r="A51" s="5">
        <v>44</v>
      </c>
      <c r="B51" s="196">
        <v>1.58</v>
      </c>
      <c r="C51" s="196">
        <v>1.99</v>
      </c>
      <c r="D51" s="196">
        <v>2.2000000000000002</v>
      </c>
      <c r="E51" s="196">
        <v>2.9</v>
      </c>
      <c r="F51" s="197">
        <v>4.3499999999999996</v>
      </c>
      <c r="G51" s="196">
        <v>5.83</v>
      </c>
      <c r="H51" s="196">
        <v>7.48</v>
      </c>
      <c r="I51" s="196">
        <v>1.1399999999999999</v>
      </c>
      <c r="J51" s="196">
        <v>1.44</v>
      </c>
      <c r="K51" s="196">
        <v>1.65</v>
      </c>
      <c r="L51" s="196">
        <v>2.08</v>
      </c>
      <c r="M51" s="197">
        <v>3.12</v>
      </c>
      <c r="N51" s="196">
        <v>4.1500000000000004</v>
      </c>
      <c r="O51" s="196">
        <v>5.64</v>
      </c>
      <c r="P51" s="196">
        <v>0.66</v>
      </c>
    </row>
    <row r="52" spans="1:16" x14ac:dyDescent="0.2">
      <c r="A52" s="5">
        <v>45</v>
      </c>
      <c r="B52" s="196">
        <v>1.7</v>
      </c>
      <c r="C52" s="196">
        <v>2.15</v>
      </c>
      <c r="D52" s="196">
        <v>2.37</v>
      </c>
      <c r="E52" s="196">
        <v>3.17</v>
      </c>
      <c r="F52" s="197">
        <v>4.76</v>
      </c>
      <c r="G52" s="196">
        <v>6.38</v>
      </c>
      <c r="H52" s="196">
        <v>8.16</v>
      </c>
      <c r="I52" s="196">
        <v>1.2</v>
      </c>
      <c r="J52" s="196">
        <v>1.52</v>
      </c>
      <c r="K52" s="196">
        <v>1.77</v>
      </c>
      <c r="L52" s="196">
        <v>2.2000000000000002</v>
      </c>
      <c r="M52" s="197">
        <v>3.3</v>
      </c>
      <c r="N52" s="196">
        <v>4.45</v>
      </c>
      <c r="O52" s="196">
        <v>6.1</v>
      </c>
      <c r="P52" s="196">
        <v>0.75</v>
      </c>
    </row>
    <row r="53" spans="1:16" x14ac:dyDescent="0.2">
      <c r="A53" s="5">
        <v>46</v>
      </c>
      <c r="B53" s="196">
        <v>1.85</v>
      </c>
      <c r="C53" s="196">
        <v>2.35</v>
      </c>
      <c r="D53" s="196">
        <v>2.6</v>
      </c>
      <c r="E53" s="196">
        <v>3.51</v>
      </c>
      <c r="F53" s="197">
        <v>5.27</v>
      </c>
      <c r="G53" s="196">
        <v>6.95</v>
      </c>
      <c r="H53" s="196">
        <v>8.8699999999999992</v>
      </c>
      <c r="I53" s="196">
        <v>1.27</v>
      </c>
      <c r="J53" s="196">
        <v>1.66</v>
      </c>
      <c r="K53" s="196">
        <v>1.93</v>
      </c>
      <c r="L53" s="196">
        <v>2.4</v>
      </c>
      <c r="M53" s="197">
        <v>3.6</v>
      </c>
      <c r="N53" s="196">
        <v>4.84</v>
      </c>
      <c r="O53" s="196">
        <v>6.58</v>
      </c>
      <c r="P53" s="196">
        <v>0.86</v>
      </c>
    </row>
    <row r="54" spans="1:16" x14ac:dyDescent="0.2">
      <c r="A54" s="5">
        <v>47</v>
      </c>
      <c r="B54" s="196">
        <v>2.02</v>
      </c>
      <c r="C54" s="196">
        <v>2.57</v>
      </c>
      <c r="D54" s="196">
        <v>2.85</v>
      </c>
      <c r="E54" s="196">
        <v>3.89</v>
      </c>
      <c r="F54" s="197">
        <v>5.84</v>
      </c>
      <c r="G54" s="196">
        <v>7.57</v>
      </c>
      <c r="H54" s="196">
        <v>9.61</v>
      </c>
      <c r="I54" s="196">
        <v>1.35</v>
      </c>
      <c r="J54" s="196">
        <v>1.81</v>
      </c>
      <c r="K54" s="196">
        <v>2.11</v>
      </c>
      <c r="L54" s="196">
        <v>2.62</v>
      </c>
      <c r="M54" s="197">
        <v>3.93</v>
      </c>
      <c r="N54" s="196">
        <v>5.26</v>
      </c>
      <c r="O54" s="196">
        <v>7.08</v>
      </c>
      <c r="P54" s="196">
        <v>1</v>
      </c>
    </row>
    <row r="55" spans="1:16" x14ac:dyDescent="0.2">
      <c r="A55" s="5">
        <v>48</v>
      </c>
      <c r="B55" s="196">
        <v>2.19</v>
      </c>
      <c r="C55" s="196">
        <v>2.81</v>
      </c>
      <c r="D55" s="196">
        <v>3.12</v>
      </c>
      <c r="E55" s="196">
        <v>4.3</v>
      </c>
      <c r="F55" s="197">
        <v>6.45</v>
      </c>
      <c r="G55" s="196">
        <v>8.23</v>
      </c>
      <c r="H55" s="196">
        <v>10.42</v>
      </c>
      <c r="I55" s="196">
        <v>1.44</v>
      </c>
      <c r="J55" s="196">
        <v>1.98</v>
      </c>
      <c r="K55" s="196">
        <v>2.29</v>
      </c>
      <c r="L55" s="196">
        <v>2.86</v>
      </c>
      <c r="M55" s="197">
        <v>4.29</v>
      </c>
      <c r="N55" s="196">
        <v>5.71</v>
      </c>
      <c r="O55" s="196">
        <v>7.63</v>
      </c>
      <c r="P55" s="196">
        <v>1.17</v>
      </c>
    </row>
    <row r="56" spans="1:16" x14ac:dyDescent="0.2">
      <c r="A56" s="5">
        <v>49</v>
      </c>
      <c r="B56" s="196">
        <v>2.39</v>
      </c>
      <c r="C56" s="196">
        <v>3.08</v>
      </c>
      <c r="D56" s="196">
        <v>3.42</v>
      </c>
      <c r="E56" s="196">
        <v>4.76</v>
      </c>
      <c r="F56" s="197">
        <v>7.14</v>
      </c>
      <c r="G56" s="196">
        <v>8.9600000000000009</v>
      </c>
      <c r="H56" s="196">
        <v>11.3</v>
      </c>
      <c r="I56" s="196">
        <v>1.54</v>
      </c>
      <c r="J56" s="196">
        <v>2.16</v>
      </c>
      <c r="K56" s="196">
        <v>2.4900000000000002</v>
      </c>
      <c r="L56" s="196">
        <v>3.11</v>
      </c>
      <c r="M56" s="197">
        <v>4.67</v>
      </c>
      <c r="N56" s="196">
        <v>6.19</v>
      </c>
      <c r="O56" s="196">
        <v>8.18</v>
      </c>
      <c r="P56" s="196">
        <v>1.38</v>
      </c>
    </row>
    <row r="57" spans="1:16" x14ac:dyDescent="0.2">
      <c r="A57" s="5">
        <v>50</v>
      </c>
      <c r="B57" s="196">
        <v>2.6</v>
      </c>
      <c r="C57" s="196">
        <v>3.36</v>
      </c>
      <c r="D57" s="196">
        <v>3.74</v>
      </c>
      <c r="E57" s="196">
        <v>5.26</v>
      </c>
      <c r="F57" s="197">
        <v>7.89</v>
      </c>
      <c r="G57" s="196">
        <v>9.73</v>
      </c>
      <c r="H57" s="196">
        <v>12.24</v>
      </c>
      <c r="I57" s="196">
        <v>1.66</v>
      </c>
      <c r="J57" s="196">
        <v>2.36</v>
      </c>
      <c r="K57" s="196">
        <v>2.71</v>
      </c>
      <c r="L57" s="196">
        <v>3.38</v>
      </c>
      <c r="M57" s="197">
        <v>5.07</v>
      </c>
      <c r="N57" s="196">
        <v>6.69</v>
      </c>
      <c r="O57" s="196">
        <v>8.77</v>
      </c>
      <c r="P57" s="196">
        <v>1.63</v>
      </c>
    </row>
    <row r="58" spans="1:16" x14ac:dyDescent="0.2">
      <c r="A58" s="5">
        <v>51</v>
      </c>
      <c r="B58" s="196">
        <v>2.74</v>
      </c>
      <c r="C58" s="196">
        <v>3.56</v>
      </c>
      <c r="D58" s="196">
        <v>4.04</v>
      </c>
      <c r="E58" s="196">
        <v>5.37</v>
      </c>
      <c r="F58" s="197">
        <v>8.06</v>
      </c>
      <c r="G58" s="196">
        <v>10.4</v>
      </c>
      <c r="H58" s="196">
        <v>13.24</v>
      </c>
      <c r="I58" s="196">
        <v>1.81</v>
      </c>
      <c r="J58" s="196">
        <v>2.41</v>
      </c>
      <c r="K58" s="196">
        <v>2.81</v>
      </c>
      <c r="L58" s="196">
        <v>3.49</v>
      </c>
      <c r="M58" s="197">
        <v>5.24</v>
      </c>
      <c r="N58" s="196">
        <v>7.24</v>
      </c>
      <c r="O58" s="196">
        <v>9.39</v>
      </c>
      <c r="P58" s="196">
        <v>1.92</v>
      </c>
    </row>
    <row r="59" spans="1:16" x14ac:dyDescent="0.2">
      <c r="A59" s="5">
        <v>52</v>
      </c>
      <c r="B59" s="196">
        <v>2.98</v>
      </c>
      <c r="C59" s="196">
        <v>3.64</v>
      </c>
      <c r="D59" s="196">
        <v>4.42</v>
      </c>
      <c r="E59" s="196">
        <v>5.81</v>
      </c>
      <c r="F59" s="197">
        <v>8.7200000000000006</v>
      </c>
      <c r="G59" s="196">
        <v>11.3</v>
      </c>
      <c r="H59" s="196">
        <v>14.32</v>
      </c>
      <c r="I59" s="196">
        <v>1.97</v>
      </c>
      <c r="J59" s="196">
        <v>2.46</v>
      </c>
      <c r="K59" s="196">
        <v>3.06</v>
      </c>
      <c r="L59" s="196">
        <v>3.79</v>
      </c>
      <c r="M59" s="197">
        <v>5.69</v>
      </c>
      <c r="N59" s="196">
        <v>7.82</v>
      </c>
      <c r="O59" s="196">
        <v>10.050000000000001</v>
      </c>
      <c r="P59" s="196">
        <v>2.25</v>
      </c>
    </row>
    <row r="60" spans="1:16" x14ac:dyDescent="0.2">
      <c r="A60" s="5">
        <v>53</v>
      </c>
      <c r="B60" s="196">
        <v>3.24</v>
      </c>
      <c r="C60" s="196">
        <v>3.9</v>
      </c>
      <c r="D60" s="196">
        <v>4.8499999999999996</v>
      </c>
      <c r="E60" s="196">
        <v>6.43</v>
      </c>
      <c r="F60" s="197">
        <v>9.65</v>
      </c>
      <c r="G60" s="196">
        <v>12.26</v>
      </c>
      <c r="H60" s="196">
        <v>15.49</v>
      </c>
      <c r="I60" s="196">
        <v>2.15</v>
      </c>
      <c r="J60" s="196">
        <v>2.61</v>
      </c>
      <c r="K60" s="196">
        <v>3.32</v>
      </c>
      <c r="L60" s="196">
        <v>4.12</v>
      </c>
      <c r="M60" s="197">
        <v>6.18</v>
      </c>
      <c r="N60" s="196">
        <v>8.44</v>
      </c>
      <c r="O60" s="196">
        <v>10.73</v>
      </c>
      <c r="P60" s="196">
        <v>2.62</v>
      </c>
    </row>
    <row r="61" spans="1:16" x14ac:dyDescent="0.2">
      <c r="A61" s="5">
        <v>54</v>
      </c>
      <c r="B61" s="196">
        <v>3.53</v>
      </c>
      <c r="C61" s="196">
        <v>4.1900000000000004</v>
      </c>
      <c r="D61" s="196">
        <v>5.32</v>
      </c>
      <c r="E61" s="196">
        <v>7.12</v>
      </c>
      <c r="F61" s="197">
        <v>10.68</v>
      </c>
      <c r="G61" s="196">
        <v>13.28</v>
      </c>
      <c r="H61" s="196">
        <v>16.73</v>
      </c>
      <c r="I61" s="196">
        <v>2.34</v>
      </c>
      <c r="J61" s="196">
        <v>2.84</v>
      </c>
      <c r="K61" s="196">
        <v>3.6</v>
      </c>
      <c r="L61" s="196">
        <v>4.4800000000000004</v>
      </c>
      <c r="M61" s="197">
        <v>6.72</v>
      </c>
      <c r="N61" s="196">
        <v>9.09</v>
      </c>
      <c r="O61" s="196">
        <v>11.45</v>
      </c>
      <c r="P61" s="196">
        <v>3.04</v>
      </c>
    </row>
    <row r="62" spans="1:16" x14ac:dyDescent="0.2">
      <c r="A62" s="5">
        <v>55</v>
      </c>
      <c r="B62" s="196">
        <v>3.83</v>
      </c>
      <c r="C62" s="196">
        <v>4.49</v>
      </c>
      <c r="D62" s="196">
        <v>5.82</v>
      </c>
      <c r="E62" s="196">
        <v>7.87</v>
      </c>
      <c r="F62" s="197">
        <v>11.81</v>
      </c>
      <c r="G62" s="196">
        <v>14.38</v>
      </c>
      <c r="H62" s="196">
        <v>18.04</v>
      </c>
      <c r="I62" s="196">
        <v>2.5499999999999998</v>
      </c>
      <c r="J62" s="196">
        <v>3.09</v>
      </c>
      <c r="K62" s="196">
        <v>3.91</v>
      </c>
      <c r="L62" s="196">
        <v>4.87</v>
      </c>
      <c r="M62" s="197">
        <v>7.31</v>
      </c>
      <c r="N62" s="196">
        <v>9.7899999999999991</v>
      </c>
      <c r="O62" s="196">
        <v>12.21</v>
      </c>
      <c r="P62" s="196">
        <v>3.52</v>
      </c>
    </row>
    <row r="63" spans="1:16" x14ac:dyDescent="0.2">
      <c r="A63" s="5">
        <v>56</v>
      </c>
      <c r="B63" s="196">
        <v>4.3</v>
      </c>
      <c r="C63" s="196">
        <v>5.0199999999999996</v>
      </c>
      <c r="D63" s="196">
        <v>6.45</v>
      </c>
      <c r="E63" s="196">
        <v>8.74</v>
      </c>
      <c r="F63" s="197">
        <v>13.11</v>
      </c>
      <c r="G63" s="196">
        <v>16.11</v>
      </c>
      <c r="H63" s="196">
        <v>19.600000000000001</v>
      </c>
      <c r="I63" s="196">
        <v>2.86</v>
      </c>
      <c r="J63" s="196">
        <v>3.42</v>
      </c>
      <c r="K63" s="196">
        <v>4.3099999999999996</v>
      </c>
      <c r="L63" s="196">
        <v>5.59</v>
      </c>
      <c r="M63" s="197">
        <v>8.39</v>
      </c>
      <c r="N63" s="196">
        <v>10.57</v>
      </c>
      <c r="O63" s="196">
        <v>13.24</v>
      </c>
      <c r="P63" s="6" t="s">
        <v>33</v>
      </c>
    </row>
    <row r="64" spans="1:16" x14ac:dyDescent="0.2">
      <c r="A64" s="5">
        <v>57</v>
      </c>
      <c r="B64" s="196">
        <v>4.82</v>
      </c>
      <c r="C64" s="196">
        <v>5.6</v>
      </c>
      <c r="D64" s="196">
        <v>7.13</v>
      </c>
      <c r="E64" s="196">
        <v>9.69</v>
      </c>
      <c r="F64" s="197">
        <v>14.54</v>
      </c>
      <c r="G64" s="196">
        <v>18.02</v>
      </c>
      <c r="H64" s="196">
        <v>21.27</v>
      </c>
      <c r="I64" s="196">
        <v>3.21</v>
      </c>
      <c r="J64" s="196">
        <v>3.78</v>
      </c>
      <c r="K64" s="196">
        <v>4.76</v>
      </c>
      <c r="L64" s="196">
        <v>6.39</v>
      </c>
      <c r="M64" s="197">
        <v>9.59</v>
      </c>
      <c r="N64" s="196">
        <v>11.4</v>
      </c>
      <c r="O64" s="196">
        <v>14.36</v>
      </c>
      <c r="P64" s="6" t="s">
        <v>33</v>
      </c>
    </row>
    <row r="65" spans="1:16" x14ac:dyDescent="0.2">
      <c r="A65" s="5">
        <v>58</v>
      </c>
      <c r="B65" s="196">
        <v>5.4</v>
      </c>
      <c r="C65" s="196">
        <v>6.26</v>
      </c>
      <c r="D65" s="196">
        <v>7.89</v>
      </c>
      <c r="E65" s="196">
        <v>10.74</v>
      </c>
      <c r="F65" s="197">
        <v>16.11</v>
      </c>
      <c r="G65" s="196">
        <v>20.12</v>
      </c>
      <c r="H65" s="196">
        <v>23.07</v>
      </c>
      <c r="I65" s="196">
        <v>3.6</v>
      </c>
      <c r="J65" s="196">
        <v>4.18</v>
      </c>
      <c r="K65" s="196">
        <v>5.25</v>
      </c>
      <c r="L65" s="196">
        <v>7.29</v>
      </c>
      <c r="M65" s="197">
        <v>10.94</v>
      </c>
      <c r="N65" s="196">
        <v>12.29</v>
      </c>
      <c r="O65" s="196">
        <v>15.55</v>
      </c>
      <c r="P65" s="6" t="s">
        <v>33</v>
      </c>
    </row>
    <row r="66" spans="1:16" x14ac:dyDescent="0.2">
      <c r="A66" s="5">
        <v>59</v>
      </c>
      <c r="B66" s="196">
        <v>6.04</v>
      </c>
      <c r="C66" s="196">
        <v>6.99</v>
      </c>
      <c r="D66" s="196">
        <v>8.74</v>
      </c>
      <c r="E66" s="196">
        <v>11.92</v>
      </c>
      <c r="F66" s="197">
        <v>17.88</v>
      </c>
      <c r="G66" s="196">
        <v>22.45</v>
      </c>
      <c r="H66" s="196">
        <v>25.05</v>
      </c>
      <c r="I66" s="196">
        <v>4.0199999999999996</v>
      </c>
      <c r="J66" s="196">
        <v>4.62</v>
      </c>
      <c r="K66" s="196">
        <v>5.78</v>
      </c>
      <c r="L66" s="196">
        <v>8.2899999999999991</v>
      </c>
      <c r="M66" s="197">
        <v>12.44</v>
      </c>
      <c r="N66" s="196">
        <v>13.23</v>
      </c>
      <c r="O66" s="196">
        <v>16.84</v>
      </c>
      <c r="P66" s="6" t="s">
        <v>33</v>
      </c>
    </row>
    <row r="67" spans="1:16" x14ac:dyDescent="0.2">
      <c r="A67" s="5">
        <v>60</v>
      </c>
      <c r="B67" s="196">
        <v>6.77</v>
      </c>
      <c r="C67" s="196">
        <v>7.8</v>
      </c>
      <c r="D67" s="196">
        <v>9.67</v>
      </c>
      <c r="E67" s="196">
        <v>13.22</v>
      </c>
      <c r="F67" s="197">
        <v>19.829999999999998</v>
      </c>
      <c r="G67" s="196">
        <v>25.02</v>
      </c>
      <c r="H67" s="196">
        <v>27.19</v>
      </c>
      <c r="I67" s="196">
        <v>4.5</v>
      </c>
      <c r="J67" s="196">
        <v>5.1100000000000003</v>
      </c>
      <c r="K67" s="196">
        <v>6.37</v>
      </c>
      <c r="L67" s="196">
        <v>9.42</v>
      </c>
      <c r="M67" s="197">
        <v>13.68</v>
      </c>
      <c r="N67" s="196">
        <v>14.25</v>
      </c>
      <c r="O67" s="196">
        <v>18.21</v>
      </c>
      <c r="P67" s="6" t="s">
        <v>33</v>
      </c>
    </row>
    <row r="68" spans="1:16" x14ac:dyDescent="0.2">
      <c r="A68" s="5">
        <v>61</v>
      </c>
      <c r="B68" s="6" t="s">
        <v>33</v>
      </c>
      <c r="C68" s="6" t="s">
        <v>33</v>
      </c>
      <c r="D68" s="6" t="s">
        <v>33</v>
      </c>
      <c r="E68" s="6" t="s">
        <v>33</v>
      </c>
      <c r="F68" s="6" t="s">
        <v>33</v>
      </c>
      <c r="G68" s="6" t="s">
        <v>33</v>
      </c>
      <c r="H68" s="6" t="s">
        <v>33</v>
      </c>
      <c r="I68" s="6" t="s">
        <v>33</v>
      </c>
      <c r="J68" s="6" t="s">
        <v>33</v>
      </c>
      <c r="K68" s="6" t="s">
        <v>33</v>
      </c>
      <c r="L68" s="6" t="s">
        <v>33</v>
      </c>
      <c r="M68" s="6" t="s">
        <v>33</v>
      </c>
      <c r="N68" s="6" t="s">
        <v>33</v>
      </c>
      <c r="O68" s="6" t="s">
        <v>33</v>
      </c>
      <c r="P68" s="6" t="s">
        <v>33</v>
      </c>
    </row>
    <row r="69" spans="1:16" x14ac:dyDescent="0.2">
      <c r="A69" s="5">
        <v>62</v>
      </c>
      <c r="B69" s="6" t="s">
        <v>33</v>
      </c>
      <c r="C69" s="6" t="s">
        <v>33</v>
      </c>
      <c r="D69" s="6" t="s">
        <v>33</v>
      </c>
      <c r="E69" s="6" t="s">
        <v>33</v>
      </c>
      <c r="F69" s="6" t="s">
        <v>33</v>
      </c>
      <c r="G69" s="6" t="s">
        <v>33</v>
      </c>
      <c r="H69" s="6" t="s">
        <v>33</v>
      </c>
      <c r="I69" s="6" t="s">
        <v>33</v>
      </c>
      <c r="J69" s="6" t="s">
        <v>33</v>
      </c>
      <c r="K69" s="6" t="s">
        <v>33</v>
      </c>
      <c r="L69" s="6" t="s">
        <v>33</v>
      </c>
      <c r="M69" s="6" t="s">
        <v>33</v>
      </c>
      <c r="N69" s="6" t="s">
        <v>33</v>
      </c>
      <c r="O69" s="6" t="s">
        <v>33</v>
      </c>
      <c r="P69" s="6" t="s">
        <v>33</v>
      </c>
    </row>
    <row r="70" spans="1:16" x14ac:dyDescent="0.2">
      <c r="A70" s="5">
        <v>63</v>
      </c>
      <c r="B70" s="6" t="s">
        <v>33</v>
      </c>
      <c r="C70" s="6" t="s">
        <v>33</v>
      </c>
      <c r="D70" s="6" t="s">
        <v>33</v>
      </c>
      <c r="E70" s="6" t="s">
        <v>33</v>
      </c>
      <c r="F70" s="6" t="s">
        <v>33</v>
      </c>
      <c r="G70" s="6" t="s">
        <v>33</v>
      </c>
      <c r="H70" s="6" t="s">
        <v>33</v>
      </c>
      <c r="I70" s="6" t="s">
        <v>33</v>
      </c>
      <c r="J70" s="6" t="s">
        <v>33</v>
      </c>
      <c r="K70" s="6" t="s">
        <v>33</v>
      </c>
      <c r="L70" s="6" t="s">
        <v>33</v>
      </c>
      <c r="M70" s="6" t="s">
        <v>33</v>
      </c>
      <c r="N70" s="6" t="s">
        <v>33</v>
      </c>
      <c r="O70" s="6" t="s">
        <v>33</v>
      </c>
      <c r="P70" s="6" t="s">
        <v>33</v>
      </c>
    </row>
    <row r="71" spans="1:16" x14ac:dyDescent="0.2">
      <c r="A71" s="5">
        <v>64</v>
      </c>
      <c r="B71" s="6" t="s">
        <v>33</v>
      </c>
      <c r="C71" s="6" t="s">
        <v>33</v>
      </c>
      <c r="D71" s="6" t="s">
        <v>33</v>
      </c>
      <c r="E71" s="6" t="s">
        <v>33</v>
      </c>
      <c r="F71" s="6" t="s">
        <v>33</v>
      </c>
      <c r="G71" s="6" t="s">
        <v>33</v>
      </c>
      <c r="H71" s="6" t="s">
        <v>33</v>
      </c>
      <c r="I71" s="6" t="s">
        <v>33</v>
      </c>
      <c r="J71" s="6" t="s">
        <v>33</v>
      </c>
      <c r="K71" s="6" t="s">
        <v>33</v>
      </c>
      <c r="L71" s="6" t="s">
        <v>33</v>
      </c>
      <c r="M71" s="6" t="s">
        <v>33</v>
      </c>
      <c r="N71" s="6" t="s">
        <v>33</v>
      </c>
      <c r="O71" s="6" t="s">
        <v>33</v>
      </c>
      <c r="P71" s="6" t="s">
        <v>33</v>
      </c>
    </row>
    <row r="72" spans="1:16" x14ac:dyDescent="0.2">
      <c r="A72" s="5">
        <v>65</v>
      </c>
      <c r="B72" s="6" t="s">
        <v>33</v>
      </c>
      <c r="C72" s="6" t="s">
        <v>33</v>
      </c>
      <c r="D72" s="6" t="s">
        <v>33</v>
      </c>
      <c r="E72" s="6" t="s">
        <v>33</v>
      </c>
      <c r="F72" s="6" t="s">
        <v>33</v>
      </c>
      <c r="G72" s="6" t="s">
        <v>33</v>
      </c>
      <c r="H72" s="6" t="s">
        <v>33</v>
      </c>
      <c r="I72" s="6" t="s">
        <v>33</v>
      </c>
      <c r="J72" s="6" t="s">
        <v>33</v>
      </c>
      <c r="K72" s="6" t="s">
        <v>33</v>
      </c>
      <c r="L72" s="6" t="s">
        <v>33</v>
      </c>
      <c r="M72" s="6" t="s">
        <v>33</v>
      </c>
      <c r="N72" s="6" t="s">
        <v>33</v>
      </c>
      <c r="O72" s="6" t="s">
        <v>33</v>
      </c>
      <c r="P72" s="6" t="s">
        <v>33</v>
      </c>
    </row>
    <row r="73" spans="1:16" x14ac:dyDescent="0.2">
      <c r="A73" s="5">
        <v>66</v>
      </c>
      <c r="B73" s="6" t="s">
        <v>33</v>
      </c>
      <c r="C73" s="6" t="s">
        <v>33</v>
      </c>
      <c r="D73" s="6" t="s">
        <v>33</v>
      </c>
      <c r="E73" s="6" t="s">
        <v>33</v>
      </c>
      <c r="F73" s="6" t="s">
        <v>33</v>
      </c>
      <c r="G73" s="6" t="s">
        <v>33</v>
      </c>
      <c r="H73" s="6" t="s">
        <v>33</v>
      </c>
      <c r="I73" s="6" t="s">
        <v>33</v>
      </c>
      <c r="J73" s="6" t="s">
        <v>33</v>
      </c>
      <c r="K73" s="6" t="s">
        <v>33</v>
      </c>
      <c r="L73" s="6" t="s">
        <v>33</v>
      </c>
      <c r="M73" s="6" t="s">
        <v>33</v>
      </c>
      <c r="N73" s="6" t="s">
        <v>33</v>
      </c>
      <c r="O73" s="6" t="s">
        <v>33</v>
      </c>
      <c r="P73" s="6" t="s">
        <v>33</v>
      </c>
    </row>
    <row r="74" spans="1:16" x14ac:dyDescent="0.2">
      <c r="A74" s="5">
        <v>67</v>
      </c>
      <c r="B74" s="6" t="s">
        <v>33</v>
      </c>
      <c r="C74" s="6" t="s">
        <v>33</v>
      </c>
      <c r="D74" s="6" t="s">
        <v>33</v>
      </c>
      <c r="E74" s="6" t="s">
        <v>33</v>
      </c>
      <c r="F74" s="6" t="s">
        <v>33</v>
      </c>
      <c r="G74" s="6" t="s">
        <v>33</v>
      </c>
      <c r="H74" s="6" t="s">
        <v>33</v>
      </c>
      <c r="I74" s="6" t="s">
        <v>33</v>
      </c>
      <c r="J74" s="6" t="s">
        <v>33</v>
      </c>
      <c r="K74" s="6" t="s">
        <v>33</v>
      </c>
      <c r="L74" s="6" t="s">
        <v>33</v>
      </c>
      <c r="M74" s="6" t="s">
        <v>33</v>
      </c>
      <c r="N74" s="6" t="s">
        <v>33</v>
      </c>
      <c r="O74" s="6" t="s">
        <v>33</v>
      </c>
      <c r="P74" s="6" t="s">
        <v>33</v>
      </c>
    </row>
    <row r="75" spans="1:16" x14ac:dyDescent="0.2">
      <c r="A75" s="5">
        <v>68</v>
      </c>
      <c r="B75" s="6" t="s">
        <v>33</v>
      </c>
      <c r="C75" s="6" t="s">
        <v>33</v>
      </c>
      <c r="D75" s="6" t="s">
        <v>33</v>
      </c>
      <c r="E75" s="6" t="s">
        <v>33</v>
      </c>
      <c r="F75" s="6" t="s">
        <v>33</v>
      </c>
      <c r="G75" s="6" t="s">
        <v>33</v>
      </c>
      <c r="H75" s="6" t="s">
        <v>33</v>
      </c>
      <c r="I75" s="6" t="s">
        <v>33</v>
      </c>
      <c r="J75" s="6" t="s">
        <v>33</v>
      </c>
      <c r="K75" s="6" t="s">
        <v>33</v>
      </c>
      <c r="L75" s="6" t="s">
        <v>33</v>
      </c>
      <c r="M75" s="6" t="s">
        <v>33</v>
      </c>
      <c r="N75" s="6" t="s">
        <v>33</v>
      </c>
      <c r="O75" s="6" t="s">
        <v>33</v>
      </c>
      <c r="P75" s="6" t="s">
        <v>33</v>
      </c>
    </row>
    <row r="76" spans="1:16" x14ac:dyDescent="0.2">
      <c r="A76" s="5">
        <v>69</v>
      </c>
      <c r="B76" s="6" t="s">
        <v>33</v>
      </c>
      <c r="C76" s="6" t="s">
        <v>33</v>
      </c>
      <c r="D76" s="6" t="s">
        <v>33</v>
      </c>
      <c r="E76" s="6" t="s">
        <v>33</v>
      </c>
      <c r="F76" s="6" t="s">
        <v>33</v>
      </c>
      <c r="G76" s="6" t="s">
        <v>33</v>
      </c>
      <c r="H76" s="6" t="s">
        <v>33</v>
      </c>
      <c r="I76" s="6" t="s">
        <v>33</v>
      </c>
      <c r="J76" s="6" t="s">
        <v>33</v>
      </c>
      <c r="K76" s="6" t="s">
        <v>33</v>
      </c>
      <c r="L76" s="6" t="s">
        <v>33</v>
      </c>
      <c r="M76" s="6" t="s">
        <v>33</v>
      </c>
      <c r="N76" s="6" t="s">
        <v>33</v>
      </c>
      <c r="O76" s="6" t="s">
        <v>33</v>
      </c>
      <c r="P76" s="6" t="s">
        <v>33</v>
      </c>
    </row>
    <row r="77" spans="1:16" x14ac:dyDescent="0.2">
      <c r="A77" s="5">
        <v>70</v>
      </c>
      <c r="B77" s="6" t="s">
        <v>33</v>
      </c>
      <c r="C77" s="6" t="s">
        <v>33</v>
      </c>
      <c r="D77" s="6" t="s">
        <v>33</v>
      </c>
      <c r="E77" s="6" t="s">
        <v>33</v>
      </c>
      <c r="F77" s="6" t="s">
        <v>33</v>
      </c>
      <c r="G77" s="6" t="s">
        <v>33</v>
      </c>
      <c r="H77" s="6" t="s">
        <v>33</v>
      </c>
      <c r="I77" s="6" t="s">
        <v>33</v>
      </c>
      <c r="J77" s="6" t="s">
        <v>33</v>
      </c>
      <c r="K77" s="6" t="s">
        <v>33</v>
      </c>
      <c r="L77" s="6" t="s">
        <v>33</v>
      </c>
      <c r="M77" s="6" t="s">
        <v>33</v>
      </c>
      <c r="N77" s="6" t="s">
        <v>33</v>
      </c>
      <c r="O77" s="6" t="s">
        <v>33</v>
      </c>
      <c r="P77" s="6" t="s">
        <v>33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42"/>
  </sheetPr>
  <dimension ref="A1:P77"/>
  <sheetViews>
    <sheetView workbookViewId="0">
      <pane ySplit="6" topLeftCell="A58" activePane="bottomLeft" state="frozen"/>
      <selection pane="bottomLeft" activeCell="P80" sqref="P80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66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0.91</v>
      </c>
      <c r="C7" s="196">
        <v>0.91</v>
      </c>
      <c r="D7" s="196">
        <v>0.91</v>
      </c>
      <c r="E7" s="196">
        <v>0.91</v>
      </c>
      <c r="F7" s="197">
        <v>0.91</v>
      </c>
      <c r="G7" s="196">
        <v>0.91</v>
      </c>
      <c r="H7" s="196">
        <v>0.91</v>
      </c>
      <c r="I7" s="196">
        <v>0.78</v>
      </c>
      <c r="J7" s="196">
        <v>0.78</v>
      </c>
      <c r="K7" s="196">
        <v>0.78</v>
      </c>
      <c r="L7" s="196">
        <v>0.78</v>
      </c>
      <c r="M7" s="197">
        <v>0.78</v>
      </c>
      <c r="N7" s="196">
        <v>0.78</v>
      </c>
      <c r="O7" s="196">
        <v>0.78</v>
      </c>
      <c r="P7" s="6" t="s">
        <v>33</v>
      </c>
    </row>
    <row r="8" spans="1:16" x14ac:dyDescent="0.2">
      <c r="A8" s="5">
        <v>1</v>
      </c>
      <c r="B8" s="196">
        <v>0.91</v>
      </c>
      <c r="C8" s="196">
        <v>0.91</v>
      </c>
      <c r="D8" s="196">
        <v>0.91</v>
      </c>
      <c r="E8" s="196">
        <v>0.91</v>
      </c>
      <c r="F8" s="197">
        <v>0.91</v>
      </c>
      <c r="G8" s="196">
        <v>0.91</v>
      </c>
      <c r="H8" s="196">
        <v>0.91</v>
      </c>
      <c r="I8" s="196">
        <v>0.78</v>
      </c>
      <c r="J8" s="196">
        <v>0.78</v>
      </c>
      <c r="K8" s="196">
        <v>0.78</v>
      </c>
      <c r="L8" s="196">
        <v>0.78</v>
      </c>
      <c r="M8" s="197">
        <v>0.78</v>
      </c>
      <c r="N8" s="196">
        <v>0.78</v>
      </c>
      <c r="O8" s="196">
        <v>0.78</v>
      </c>
      <c r="P8" s="6" t="s">
        <v>33</v>
      </c>
    </row>
    <row r="9" spans="1:16" x14ac:dyDescent="0.2">
      <c r="A9" s="5">
        <v>2</v>
      </c>
      <c r="B9" s="196">
        <v>0.91</v>
      </c>
      <c r="C9" s="196">
        <v>0.91</v>
      </c>
      <c r="D9" s="196">
        <v>0.91</v>
      </c>
      <c r="E9" s="196">
        <v>0.91</v>
      </c>
      <c r="F9" s="197">
        <v>0.91</v>
      </c>
      <c r="G9" s="196">
        <v>0.91</v>
      </c>
      <c r="H9" s="196">
        <v>0.91</v>
      </c>
      <c r="I9" s="196">
        <v>0.78</v>
      </c>
      <c r="J9" s="196">
        <v>0.78</v>
      </c>
      <c r="K9" s="196">
        <v>0.78</v>
      </c>
      <c r="L9" s="196">
        <v>0.78</v>
      </c>
      <c r="M9" s="197">
        <v>0.78</v>
      </c>
      <c r="N9" s="196">
        <v>0.78</v>
      </c>
      <c r="O9" s="196">
        <v>0.78</v>
      </c>
      <c r="P9" s="6" t="s">
        <v>33</v>
      </c>
    </row>
    <row r="10" spans="1:16" x14ac:dyDescent="0.2">
      <c r="A10" s="5">
        <v>3</v>
      </c>
      <c r="B10" s="196">
        <v>0.91</v>
      </c>
      <c r="C10" s="196">
        <v>0.91</v>
      </c>
      <c r="D10" s="196">
        <v>0.91</v>
      </c>
      <c r="E10" s="196">
        <v>0.91</v>
      </c>
      <c r="F10" s="197">
        <v>0.91</v>
      </c>
      <c r="G10" s="196">
        <v>0.91</v>
      </c>
      <c r="H10" s="196">
        <v>0.91</v>
      </c>
      <c r="I10" s="196">
        <v>0.78</v>
      </c>
      <c r="J10" s="196">
        <v>0.78</v>
      </c>
      <c r="K10" s="196">
        <v>0.78</v>
      </c>
      <c r="L10" s="196">
        <v>0.78</v>
      </c>
      <c r="M10" s="197">
        <v>0.78</v>
      </c>
      <c r="N10" s="196">
        <v>0.78</v>
      </c>
      <c r="O10" s="196">
        <v>0.78</v>
      </c>
      <c r="P10" s="6" t="s">
        <v>33</v>
      </c>
    </row>
    <row r="11" spans="1:16" x14ac:dyDescent="0.2">
      <c r="A11" s="5">
        <v>4</v>
      </c>
      <c r="B11" s="196">
        <v>0.91</v>
      </c>
      <c r="C11" s="196">
        <v>0.91</v>
      </c>
      <c r="D11" s="196">
        <v>0.91</v>
      </c>
      <c r="E11" s="196">
        <v>0.91</v>
      </c>
      <c r="F11" s="197">
        <v>0.91</v>
      </c>
      <c r="G11" s="196">
        <v>0.91</v>
      </c>
      <c r="H11" s="196">
        <v>0.91</v>
      </c>
      <c r="I11" s="196">
        <v>0.78</v>
      </c>
      <c r="J11" s="196">
        <v>0.78</v>
      </c>
      <c r="K11" s="196">
        <v>0.78</v>
      </c>
      <c r="L11" s="196">
        <v>0.78</v>
      </c>
      <c r="M11" s="197">
        <v>0.78</v>
      </c>
      <c r="N11" s="196">
        <v>0.78</v>
      </c>
      <c r="O11" s="196">
        <v>0.78</v>
      </c>
      <c r="P11" s="6" t="s">
        <v>33</v>
      </c>
    </row>
    <row r="12" spans="1:16" x14ac:dyDescent="0.2">
      <c r="A12" s="5">
        <v>5</v>
      </c>
      <c r="B12" s="196">
        <v>0.91</v>
      </c>
      <c r="C12" s="196">
        <v>0.91</v>
      </c>
      <c r="D12" s="196">
        <v>0.91</v>
      </c>
      <c r="E12" s="196">
        <v>0.91</v>
      </c>
      <c r="F12" s="197">
        <v>0.91</v>
      </c>
      <c r="G12" s="196">
        <v>0.91</v>
      </c>
      <c r="H12" s="196">
        <v>0.91</v>
      </c>
      <c r="I12" s="196">
        <v>0.78</v>
      </c>
      <c r="J12" s="196">
        <v>0.78</v>
      </c>
      <c r="K12" s="196">
        <v>0.78</v>
      </c>
      <c r="L12" s="196">
        <v>0.78</v>
      </c>
      <c r="M12" s="197">
        <v>0.78</v>
      </c>
      <c r="N12" s="196">
        <v>0.78</v>
      </c>
      <c r="O12" s="196">
        <v>0.78</v>
      </c>
      <c r="P12" s="6" t="s">
        <v>33</v>
      </c>
    </row>
    <row r="13" spans="1:16" x14ac:dyDescent="0.2">
      <c r="A13" s="5">
        <v>6</v>
      </c>
      <c r="B13" s="196">
        <v>0.91</v>
      </c>
      <c r="C13" s="196">
        <v>0.91</v>
      </c>
      <c r="D13" s="196">
        <v>0.91</v>
      </c>
      <c r="E13" s="196">
        <v>0.91</v>
      </c>
      <c r="F13" s="197">
        <v>0.91</v>
      </c>
      <c r="G13" s="196">
        <v>0.91</v>
      </c>
      <c r="H13" s="196">
        <v>0.91</v>
      </c>
      <c r="I13" s="196">
        <v>0.78</v>
      </c>
      <c r="J13" s="196">
        <v>0.78</v>
      </c>
      <c r="K13" s="196">
        <v>0.78</v>
      </c>
      <c r="L13" s="196">
        <v>0.78</v>
      </c>
      <c r="M13" s="197">
        <v>0.78</v>
      </c>
      <c r="N13" s="196">
        <v>0.78</v>
      </c>
      <c r="O13" s="196">
        <v>0.78</v>
      </c>
      <c r="P13" s="6" t="s">
        <v>33</v>
      </c>
    </row>
    <row r="14" spans="1:16" x14ac:dyDescent="0.2">
      <c r="A14" s="5">
        <v>7</v>
      </c>
      <c r="B14" s="196">
        <v>0.91</v>
      </c>
      <c r="C14" s="196">
        <v>0.91</v>
      </c>
      <c r="D14" s="196">
        <v>0.91</v>
      </c>
      <c r="E14" s="196">
        <v>0.91</v>
      </c>
      <c r="F14" s="197">
        <v>0.91</v>
      </c>
      <c r="G14" s="196">
        <v>0.91</v>
      </c>
      <c r="H14" s="196">
        <v>0.91</v>
      </c>
      <c r="I14" s="196">
        <v>0.78</v>
      </c>
      <c r="J14" s="196">
        <v>0.78</v>
      </c>
      <c r="K14" s="196">
        <v>0.78</v>
      </c>
      <c r="L14" s="196">
        <v>0.78</v>
      </c>
      <c r="M14" s="197">
        <v>0.78</v>
      </c>
      <c r="N14" s="196">
        <v>0.78</v>
      </c>
      <c r="O14" s="196">
        <v>0.78</v>
      </c>
      <c r="P14" s="6" t="s">
        <v>33</v>
      </c>
    </row>
    <row r="15" spans="1:16" x14ac:dyDescent="0.2">
      <c r="A15" s="5">
        <v>8</v>
      </c>
      <c r="B15" s="196">
        <v>0.91</v>
      </c>
      <c r="C15" s="196">
        <v>0.91</v>
      </c>
      <c r="D15" s="196">
        <v>0.91</v>
      </c>
      <c r="E15" s="196">
        <v>0.91</v>
      </c>
      <c r="F15" s="197">
        <v>0.91</v>
      </c>
      <c r="G15" s="196">
        <v>0.91</v>
      </c>
      <c r="H15" s="196">
        <v>0.91</v>
      </c>
      <c r="I15" s="196">
        <v>0.78</v>
      </c>
      <c r="J15" s="196">
        <v>0.78</v>
      </c>
      <c r="K15" s="196">
        <v>0.78</v>
      </c>
      <c r="L15" s="196">
        <v>0.78</v>
      </c>
      <c r="M15" s="197">
        <v>0.78</v>
      </c>
      <c r="N15" s="196">
        <v>0.78</v>
      </c>
      <c r="O15" s="196">
        <v>0.78</v>
      </c>
      <c r="P15" s="6" t="s">
        <v>33</v>
      </c>
    </row>
    <row r="16" spans="1:16" x14ac:dyDescent="0.2">
      <c r="A16" s="5">
        <v>9</v>
      </c>
      <c r="B16" s="196">
        <v>0.91</v>
      </c>
      <c r="C16" s="196">
        <v>0.91</v>
      </c>
      <c r="D16" s="196">
        <v>0.91</v>
      </c>
      <c r="E16" s="196">
        <v>0.91</v>
      </c>
      <c r="F16" s="197">
        <v>0.91</v>
      </c>
      <c r="G16" s="196">
        <v>0.91</v>
      </c>
      <c r="H16" s="196">
        <v>0.91</v>
      </c>
      <c r="I16" s="196">
        <v>0.78</v>
      </c>
      <c r="J16" s="196">
        <v>0.78</v>
      </c>
      <c r="K16" s="196">
        <v>0.78</v>
      </c>
      <c r="L16" s="196">
        <v>0.78</v>
      </c>
      <c r="M16" s="197">
        <v>0.78</v>
      </c>
      <c r="N16" s="196">
        <v>0.78</v>
      </c>
      <c r="O16" s="196">
        <v>0.78</v>
      </c>
      <c r="P16" s="6" t="s">
        <v>33</v>
      </c>
    </row>
    <row r="17" spans="1:16" x14ac:dyDescent="0.2">
      <c r="A17" s="5">
        <v>10</v>
      </c>
      <c r="B17" s="196">
        <v>0.91</v>
      </c>
      <c r="C17" s="196">
        <v>0.91</v>
      </c>
      <c r="D17" s="196">
        <v>0.91</v>
      </c>
      <c r="E17" s="196">
        <v>0.91</v>
      </c>
      <c r="F17" s="197">
        <v>0.91</v>
      </c>
      <c r="G17" s="196">
        <v>0.91</v>
      </c>
      <c r="H17" s="196">
        <v>0.91</v>
      </c>
      <c r="I17" s="196">
        <v>0.78</v>
      </c>
      <c r="J17" s="196">
        <v>0.78</v>
      </c>
      <c r="K17" s="196">
        <v>0.78</v>
      </c>
      <c r="L17" s="196">
        <v>0.78</v>
      </c>
      <c r="M17" s="197">
        <v>0.78</v>
      </c>
      <c r="N17" s="196">
        <v>0.78</v>
      </c>
      <c r="O17" s="196">
        <v>0.78</v>
      </c>
      <c r="P17" s="6" t="s">
        <v>33</v>
      </c>
    </row>
    <row r="18" spans="1:16" x14ac:dyDescent="0.2">
      <c r="A18" s="5">
        <v>11</v>
      </c>
      <c r="B18" s="196">
        <v>0.91</v>
      </c>
      <c r="C18" s="196">
        <v>0.91</v>
      </c>
      <c r="D18" s="196">
        <v>0.91</v>
      </c>
      <c r="E18" s="196">
        <v>0.91</v>
      </c>
      <c r="F18" s="197">
        <v>0.91</v>
      </c>
      <c r="G18" s="196">
        <v>0.91</v>
      </c>
      <c r="H18" s="196">
        <v>0.91</v>
      </c>
      <c r="I18" s="196">
        <v>0.78</v>
      </c>
      <c r="J18" s="196">
        <v>0.78</v>
      </c>
      <c r="K18" s="196">
        <v>0.78</v>
      </c>
      <c r="L18" s="196">
        <v>0.78</v>
      </c>
      <c r="M18" s="197">
        <v>0.78</v>
      </c>
      <c r="N18" s="196">
        <v>0.78</v>
      </c>
      <c r="O18" s="196">
        <v>0.78</v>
      </c>
      <c r="P18" s="6" t="s">
        <v>33</v>
      </c>
    </row>
    <row r="19" spans="1:16" x14ac:dyDescent="0.2">
      <c r="A19" s="5">
        <v>12</v>
      </c>
      <c r="B19" s="196">
        <v>0.91</v>
      </c>
      <c r="C19" s="196">
        <v>0.91</v>
      </c>
      <c r="D19" s="196">
        <v>0.91</v>
      </c>
      <c r="E19" s="196">
        <v>0.91</v>
      </c>
      <c r="F19" s="197">
        <v>0.91</v>
      </c>
      <c r="G19" s="196">
        <v>0.91</v>
      </c>
      <c r="H19" s="196">
        <v>0.91</v>
      </c>
      <c r="I19" s="196">
        <v>0.78</v>
      </c>
      <c r="J19" s="196">
        <v>0.78</v>
      </c>
      <c r="K19" s="196">
        <v>0.78</v>
      </c>
      <c r="L19" s="196">
        <v>0.78</v>
      </c>
      <c r="M19" s="197">
        <v>0.78</v>
      </c>
      <c r="N19" s="196">
        <v>0.78</v>
      </c>
      <c r="O19" s="196">
        <v>0.78</v>
      </c>
      <c r="P19" s="6" t="s">
        <v>33</v>
      </c>
    </row>
    <row r="20" spans="1:16" x14ac:dyDescent="0.2">
      <c r="A20" s="5">
        <v>13</v>
      </c>
      <c r="B20" s="196">
        <v>0.91</v>
      </c>
      <c r="C20" s="196">
        <v>0.91</v>
      </c>
      <c r="D20" s="196">
        <v>0.91</v>
      </c>
      <c r="E20" s="196">
        <v>0.91</v>
      </c>
      <c r="F20" s="197">
        <v>0.91</v>
      </c>
      <c r="G20" s="196">
        <v>0.91</v>
      </c>
      <c r="H20" s="196">
        <v>0.91</v>
      </c>
      <c r="I20" s="196">
        <v>0.78</v>
      </c>
      <c r="J20" s="196">
        <v>0.78</v>
      </c>
      <c r="K20" s="196">
        <v>0.78</v>
      </c>
      <c r="L20" s="196">
        <v>0.78</v>
      </c>
      <c r="M20" s="197">
        <v>0.78</v>
      </c>
      <c r="N20" s="196">
        <v>0.78</v>
      </c>
      <c r="O20" s="196">
        <v>0.78</v>
      </c>
      <c r="P20" s="6" t="s">
        <v>33</v>
      </c>
    </row>
    <row r="21" spans="1:16" x14ac:dyDescent="0.2">
      <c r="A21" s="5">
        <v>14</v>
      </c>
      <c r="B21" s="196">
        <v>0.91</v>
      </c>
      <c r="C21" s="196">
        <v>0.91</v>
      </c>
      <c r="D21" s="196">
        <v>0.91</v>
      </c>
      <c r="E21" s="196">
        <v>0.91</v>
      </c>
      <c r="F21" s="197">
        <v>0.91</v>
      </c>
      <c r="G21" s="196">
        <v>0.91</v>
      </c>
      <c r="H21" s="196">
        <v>0.91</v>
      </c>
      <c r="I21" s="196">
        <v>0.78</v>
      </c>
      <c r="J21" s="196">
        <v>0.78</v>
      </c>
      <c r="K21" s="196">
        <v>0.78</v>
      </c>
      <c r="L21" s="196">
        <v>0.78</v>
      </c>
      <c r="M21" s="197">
        <v>0.78</v>
      </c>
      <c r="N21" s="196">
        <v>0.78</v>
      </c>
      <c r="O21" s="196">
        <v>0.78</v>
      </c>
      <c r="P21" s="6" t="s">
        <v>33</v>
      </c>
    </row>
    <row r="22" spans="1:16" x14ac:dyDescent="0.2">
      <c r="A22" s="5">
        <v>15</v>
      </c>
      <c r="B22" s="196">
        <v>0.91</v>
      </c>
      <c r="C22" s="196">
        <v>0.91</v>
      </c>
      <c r="D22" s="196">
        <v>0.91</v>
      </c>
      <c r="E22" s="196">
        <v>0.91</v>
      </c>
      <c r="F22" s="197">
        <v>0.91</v>
      </c>
      <c r="G22" s="196">
        <v>0.91</v>
      </c>
      <c r="H22" s="196">
        <v>0.91</v>
      </c>
      <c r="I22" s="196">
        <v>0.78</v>
      </c>
      <c r="J22" s="196">
        <v>0.78</v>
      </c>
      <c r="K22" s="196">
        <v>0.78</v>
      </c>
      <c r="L22" s="196">
        <v>0.78</v>
      </c>
      <c r="M22" s="197">
        <v>0.78</v>
      </c>
      <c r="N22" s="196">
        <v>0.78</v>
      </c>
      <c r="O22" s="196">
        <v>0.78</v>
      </c>
      <c r="P22" s="196">
        <v>0.12</v>
      </c>
    </row>
    <row r="23" spans="1:16" x14ac:dyDescent="0.2">
      <c r="A23" s="5">
        <v>16</v>
      </c>
      <c r="B23" s="196">
        <v>0.91</v>
      </c>
      <c r="C23" s="196">
        <v>0.91</v>
      </c>
      <c r="D23" s="196">
        <v>0.91</v>
      </c>
      <c r="E23" s="196">
        <v>0.91</v>
      </c>
      <c r="F23" s="197">
        <v>0.91</v>
      </c>
      <c r="G23" s="196">
        <v>0.91</v>
      </c>
      <c r="H23" s="196">
        <v>0.91</v>
      </c>
      <c r="I23" s="196">
        <v>0.78</v>
      </c>
      <c r="J23" s="196">
        <v>0.78</v>
      </c>
      <c r="K23" s="196">
        <v>0.78</v>
      </c>
      <c r="L23" s="196">
        <v>0.78</v>
      </c>
      <c r="M23" s="197">
        <v>0.78</v>
      </c>
      <c r="N23" s="196">
        <v>0.78</v>
      </c>
      <c r="O23" s="196">
        <v>0.78</v>
      </c>
      <c r="P23" s="196">
        <v>0.12</v>
      </c>
    </row>
    <row r="24" spans="1:16" x14ac:dyDescent="0.2">
      <c r="A24" s="5">
        <v>17</v>
      </c>
      <c r="B24" s="196">
        <v>0.91</v>
      </c>
      <c r="C24" s="196">
        <v>0.91</v>
      </c>
      <c r="D24" s="196">
        <v>0.91</v>
      </c>
      <c r="E24" s="196">
        <v>0.91</v>
      </c>
      <c r="F24" s="197">
        <v>0.91</v>
      </c>
      <c r="G24" s="196">
        <v>0.91</v>
      </c>
      <c r="H24" s="196">
        <v>0.91</v>
      </c>
      <c r="I24" s="196">
        <v>0.78</v>
      </c>
      <c r="J24" s="196">
        <v>0.78</v>
      </c>
      <c r="K24" s="196">
        <v>0.78</v>
      </c>
      <c r="L24" s="196">
        <v>0.78</v>
      </c>
      <c r="M24" s="197">
        <v>0.78</v>
      </c>
      <c r="N24" s="196">
        <v>0.78</v>
      </c>
      <c r="O24" s="196">
        <v>0.78</v>
      </c>
      <c r="P24" s="196">
        <v>0.12</v>
      </c>
    </row>
    <row r="25" spans="1:16" x14ac:dyDescent="0.2">
      <c r="A25" s="5">
        <v>18</v>
      </c>
      <c r="B25" s="196">
        <v>0.46</v>
      </c>
      <c r="C25" s="196">
        <v>0.57999999999999996</v>
      </c>
      <c r="D25" s="196">
        <v>0.71</v>
      </c>
      <c r="E25" s="196">
        <v>0.91</v>
      </c>
      <c r="F25" s="197">
        <v>1.37</v>
      </c>
      <c r="G25" s="196">
        <v>1.67</v>
      </c>
      <c r="H25" s="196">
        <v>2.2400000000000002</v>
      </c>
      <c r="I25" s="196">
        <v>0.4</v>
      </c>
      <c r="J25" s="196">
        <v>0.44</v>
      </c>
      <c r="K25" s="196">
        <v>0.56000000000000005</v>
      </c>
      <c r="L25" s="196">
        <v>0.78</v>
      </c>
      <c r="M25" s="197">
        <v>1.17</v>
      </c>
      <c r="N25" s="196">
        <v>1.28</v>
      </c>
      <c r="O25" s="196">
        <v>1.6</v>
      </c>
      <c r="P25" s="196">
        <v>0.12</v>
      </c>
    </row>
    <row r="26" spans="1:16" x14ac:dyDescent="0.2">
      <c r="A26" s="5">
        <v>19</v>
      </c>
      <c r="B26" s="196">
        <v>0.46</v>
      </c>
      <c r="C26" s="196">
        <v>0.57999999999999996</v>
      </c>
      <c r="D26" s="196">
        <v>0.71</v>
      </c>
      <c r="E26" s="196">
        <v>0.91</v>
      </c>
      <c r="F26" s="197">
        <v>1.37</v>
      </c>
      <c r="G26" s="196">
        <v>1.67</v>
      </c>
      <c r="H26" s="196">
        <v>2.2400000000000002</v>
      </c>
      <c r="I26" s="196">
        <v>0.4</v>
      </c>
      <c r="J26" s="196">
        <v>0.44</v>
      </c>
      <c r="K26" s="196">
        <v>0.56000000000000005</v>
      </c>
      <c r="L26" s="196">
        <v>0.78</v>
      </c>
      <c r="M26" s="197">
        <v>1.17</v>
      </c>
      <c r="N26" s="196">
        <v>1.28</v>
      </c>
      <c r="O26" s="196">
        <v>1.6</v>
      </c>
      <c r="P26" s="196">
        <v>0.12</v>
      </c>
    </row>
    <row r="27" spans="1:16" x14ac:dyDescent="0.2">
      <c r="A27" s="5">
        <v>20</v>
      </c>
      <c r="B27" s="196">
        <v>0.46</v>
      </c>
      <c r="C27" s="196">
        <v>0.57999999999999996</v>
      </c>
      <c r="D27" s="196">
        <v>0.71</v>
      </c>
      <c r="E27" s="196">
        <v>0.91</v>
      </c>
      <c r="F27" s="197">
        <v>1.37</v>
      </c>
      <c r="G27" s="196">
        <v>1.67</v>
      </c>
      <c r="H27" s="196">
        <v>2.2400000000000002</v>
      </c>
      <c r="I27" s="196">
        <v>0.4</v>
      </c>
      <c r="J27" s="196">
        <v>0.44</v>
      </c>
      <c r="K27" s="196">
        <v>0.56000000000000005</v>
      </c>
      <c r="L27" s="196">
        <v>0.78</v>
      </c>
      <c r="M27" s="197">
        <v>1.17</v>
      </c>
      <c r="N27" s="196">
        <v>1.28</v>
      </c>
      <c r="O27" s="196">
        <v>1.6</v>
      </c>
      <c r="P27" s="196">
        <v>0.12</v>
      </c>
    </row>
    <row r="28" spans="1:16" x14ac:dyDescent="0.2">
      <c r="A28" s="5">
        <v>21</v>
      </c>
      <c r="B28" s="196">
        <v>0.46</v>
      </c>
      <c r="C28" s="196">
        <v>0.57999999999999996</v>
      </c>
      <c r="D28" s="196">
        <v>0.71</v>
      </c>
      <c r="E28" s="196">
        <v>0.91</v>
      </c>
      <c r="F28" s="197">
        <v>1.37</v>
      </c>
      <c r="G28" s="196">
        <v>1.67</v>
      </c>
      <c r="H28" s="196">
        <v>2.2400000000000002</v>
      </c>
      <c r="I28" s="196">
        <v>0.4</v>
      </c>
      <c r="J28" s="196">
        <v>0.44</v>
      </c>
      <c r="K28" s="196">
        <v>0.56000000000000005</v>
      </c>
      <c r="L28" s="196">
        <v>0.78</v>
      </c>
      <c r="M28" s="197">
        <v>1.17</v>
      </c>
      <c r="N28" s="196">
        <v>1.28</v>
      </c>
      <c r="O28" s="196">
        <v>1.6</v>
      </c>
      <c r="P28" s="196">
        <v>0.12</v>
      </c>
    </row>
    <row r="29" spans="1:16" x14ac:dyDescent="0.2">
      <c r="A29" s="5">
        <v>22</v>
      </c>
      <c r="B29" s="196">
        <v>0.46</v>
      </c>
      <c r="C29" s="196">
        <v>0.57999999999999996</v>
      </c>
      <c r="D29" s="196">
        <v>0.71</v>
      </c>
      <c r="E29" s="196">
        <v>0.91</v>
      </c>
      <c r="F29" s="197">
        <v>1.37</v>
      </c>
      <c r="G29" s="196">
        <v>1.67</v>
      </c>
      <c r="H29" s="196">
        <v>2.2400000000000002</v>
      </c>
      <c r="I29" s="196">
        <v>0.4</v>
      </c>
      <c r="J29" s="196">
        <v>0.44</v>
      </c>
      <c r="K29" s="196">
        <v>0.56000000000000005</v>
      </c>
      <c r="L29" s="196">
        <v>0.78</v>
      </c>
      <c r="M29" s="197">
        <v>1.17</v>
      </c>
      <c r="N29" s="196">
        <v>1.28</v>
      </c>
      <c r="O29" s="196">
        <v>1.6</v>
      </c>
      <c r="P29" s="196">
        <v>0.12</v>
      </c>
    </row>
    <row r="30" spans="1:16" x14ac:dyDescent="0.2">
      <c r="A30" s="5">
        <v>23</v>
      </c>
      <c r="B30" s="196">
        <v>0.46</v>
      </c>
      <c r="C30" s="196">
        <v>0.57999999999999996</v>
      </c>
      <c r="D30" s="196">
        <v>0.71</v>
      </c>
      <c r="E30" s="196">
        <v>0.91</v>
      </c>
      <c r="F30" s="197">
        <v>1.37</v>
      </c>
      <c r="G30" s="196">
        <v>1.67</v>
      </c>
      <c r="H30" s="196">
        <v>2.2400000000000002</v>
      </c>
      <c r="I30" s="196">
        <v>0.4</v>
      </c>
      <c r="J30" s="196">
        <v>0.44</v>
      </c>
      <c r="K30" s="196">
        <v>0.56000000000000005</v>
      </c>
      <c r="L30" s="196">
        <v>0.78</v>
      </c>
      <c r="M30" s="197">
        <v>1.17</v>
      </c>
      <c r="N30" s="196">
        <v>1.28</v>
      </c>
      <c r="O30" s="196">
        <v>1.6</v>
      </c>
      <c r="P30" s="196">
        <v>0.12</v>
      </c>
    </row>
    <row r="31" spans="1:16" x14ac:dyDescent="0.2">
      <c r="A31" s="5">
        <v>24</v>
      </c>
      <c r="B31" s="196">
        <v>0.46</v>
      </c>
      <c r="C31" s="196">
        <v>0.57999999999999996</v>
      </c>
      <c r="D31" s="196">
        <v>0.71</v>
      </c>
      <c r="E31" s="196">
        <v>0.91</v>
      </c>
      <c r="F31" s="197">
        <v>1.37</v>
      </c>
      <c r="G31" s="196">
        <v>1.67</v>
      </c>
      <c r="H31" s="196">
        <v>2.2400000000000002</v>
      </c>
      <c r="I31" s="196">
        <v>0.4</v>
      </c>
      <c r="J31" s="196">
        <v>0.44</v>
      </c>
      <c r="K31" s="196">
        <v>0.56000000000000005</v>
      </c>
      <c r="L31" s="196">
        <v>0.78</v>
      </c>
      <c r="M31" s="197">
        <v>1.17</v>
      </c>
      <c r="N31" s="196">
        <v>1.28</v>
      </c>
      <c r="O31" s="196">
        <v>1.6</v>
      </c>
      <c r="P31" s="196">
        <v>0.12</v>
      </c>
    </row>
    <row r="32" spans="1:16" x14ac:dyDescent="0.2">
      <c r="A32" s="5">
        <v>25</v>
      </c>
      <c r="B32" s="196">
        <v>0.46</v>
      </c>
      <c r="C32" s="196">
        <v>0.57999999999999996</v>
      </c>
      <c r="D32" s="196">
        <v>0.71</v>
      </c>
      <c r="E32" s="196">
        <v>0.91</v>
      </c>
      <c r="F32" s="197">
        <v>1.37</v>
      </c>
      <c r="G32" s="196">
        <v>1.67</v>
      </c>
      <c r="H32" s="196">
        <v>2.2400000000000002</v>
      </c>
      <c r="I32" s="196">
        <v>0.4</v>
      </c>
      <c r="J32" s="196">
        <v>0.44</v>
      </c>
      <c r="K32" s="196">
        <v>0.56000000000000005</v>
      </c>
      <c r="L32" s="196">
        <v>0.78</v>
      </c>
      <c r="M32" s="197">
        <v>1.17</v>
      </c>
      <c r="N32" s="196">
        <v>1.28</v>
      </c>
      <c r="O32" s="196">
        <v>1.6</v>
      </c>
      <c r="P32" s="196">
        <v>0.12</v>
      </c>
    </row>
    <row r="33" spans="1:16" x14ac:dyDescent="0.2">
      <c r="A33" s="5">
        <v>26</v>
      </c>
      <c r="B33" s="196">
        <v>0.47</v>
      </c>
      <c r="C33" s="196">
        <v>0.57999999999999996</v>
      </c>
      <c r="D33" s="196">
        <v>0.71</v>
      </c>
      <c r="E33" s="196">
        <v>0.91</v>
      </c>
      <c r="F33" s="197">
        <v>1.37</v>
      </c>
      <c r="G33" s="196">
        <v>1.71</v>
      </c>
      <c r="H33" s="196">
        <v>2.2999999999999998</v>
      </c>
      <c r="I33" s="196">
        <v>0.41</v>
      </c>
      <c r="J33" s="196">
        <v>0.45</v>
      </c>
      <c r="K33" s="196">
        <v>0.56999999999999995</v>
      </c>
      <c r="L33" s="196">
        <v>0.79</v>
      </c>
      <c r="M33" s="197">
        <v>1.19</v>
      </c>
      <c r="N33" s="196">
        <v>1.32</v>
      </c>
      <c r="O33" s="196">
        <v>1.66</v>
      </c>
      <c r="P33" s="196">
        <v>0.13</v>
      </c>
    </row>
    <row r="34" spans="1:16" x14ac:dyDescent="0.2">
      <c r="A34" s="5">
        <v>27</v>
      </c>
      <c r="B34" s="196">
        <v>0.48</v>
      </c>
      <c r="C34" s="196">
        <v>0.57999999999999996</v>
      </c>
      <c r="D34" s="196">
        <v>0.71</v>
      </c>
      <c r="E34" s="196">
        <v>0.92</v>
      </c>
      <c r="F34" s="197">
        <v>1.38</v>
      </c>
      <c r="G34" s="196">
        <v>1.75</v>
      </c>
      <c r="H34" s="196">
        <v>2.35</v>
      </c>
      <c r="I34" s="196">
        <v>0.42</v>
      </c>
      <c r="J34" s="196">
        <v>0.46</v>
      </c>
      <c r="K34" s="196">
        <v>0.57999999999999996</v>
      </c>
      <c r="L34" s="196">
        <v>0.8</v>
      </c>
      <c r="M34" s="197">
        <v>1.2</v>
      </c>
      <c r="N34" s="196">
        <v>1.37</v>
      </c>
      <c r="O34" s="196">
        <v>1.72</v>
      </c>
      <c r="P34" s="196">
        <v>0.13</v>
      </c>
    </row>
    <row r="35" spans="1:16" x14ac:dyDescent="0.2">
      <c r="A35" s="5">
        <v>28</v>
      </c>
      <c r="B35" s="196">
        <v>0.5</v>
      </c>
      <c r="C35" s="196">
        <v>0.57999999999999996</v>
      </c>
      <c r="D35" s="196">
        <v>0.71</v>
      </c>
      <c r="E35" s="196">
        <v>0.93</v>
      </c>
      <c r="F35" s="197">
        <v>1.4</v>
      </c>
      <c r="G35" s="196">
        <v>1.79</v>
      </c>
      <c r="H35" s="196">
        <v>2.4</v>
      </c>
      <c r="I35" s="196">
        <v>0.44</v>
      </c>
      <c r="J35" s="196">
        <v>0.47</v>
      </c>
      <c r="K35" s="196">
        <v>0.59</v>
      </c>
      <c r="L35" s="196">
        <v>0.81</v>
      </c>
      <c r="M35" s="197">
        <v>1.22</v>
      </c>
      <c r="N35" s="196">
        <v>1.42</v>
      </c>
      <c r="O35" s="196">
        <v>1.78</v>
      </c>
      <c r="P35" s="196">
        <v>0.14000000000000001</v>
      </c>
    </row>
    <row r="36" spans="1:16" x14ac:dyDescent="0.2">
      <c r="A36" s="5">
        <v>29</v>
      </c>
      <c r="B36" s="196">
        <v>0.52</v>
      </c>
      <c r="C36" s="196">
        <v>0.57999999999999996</v>
      </c>
      <c r="D36" s="196">
        <v>0.72</v>
      </c>
      <c r="E36" s="196">
        <v>0.95</v>
      </c>
      <c r="F36" s="197">
        <v>1.43</v>
      </c>
      <c r="G36" s="196">
        <v>1.85</v>
      </c>
      <c r="H36" s="196">
        <v>2.46</v>
      </c>
      <c r="I36" s="196">
        <v>0.46</v>
      </c>
      <c r="J36" s="196">
        <v>0.48</v>
      </c>
      <c r="K36" s="196">
        <v>0.6</v>
      </c>
      <c r="L36" s="196">
        <v>0.83</v>
      </c>
      <c r="M36" s="197">
        <v>1.25</v>
      </c>
      <c r="N36" s="196">
        <v>1.48</v>
      </c>
      <c r="O36" s="196">
        <v>1.86</v>
      </c>
      <c r="P36" s="196">
        <v>0.15</v>
      </c>
    </row>
    <row r="37" spans="1:16" x14ac:dyDescent="0.2">
      <c r="A37" s="5">
        <v>30</v>
      </c>
      <c r="B37" s="196">
        <v>0.54</v>
      </c>
      <c r="C37" s="196">
        <v>0.59</v>
      </c>
      <c r="D37" s="196">
        <v>0.73</v>
      </c>
      <c r="E37" s="196">
        <v>0.97</v>
      </c>
      <c r="F37" s="197">
        <v>1.46</v>
      </c>
      <c r="G37" s="196">
        <v>1.9</v>
      </c>
      <c r="H37" s="196">
        <v>2.52</v>
      </c>
      <c r="I37" s="196">
        <v>0.48</v>
      </c>
      <c r="J37" s="196">
        <v>0.5</v>
      </c>
      <c r="K37" s="196">
        <v>0.62</v>
      </c>
      <c r="L37" s="196">
        <v>0.85</v>
      </c>
      <c r="M37" s="197">
        <v>1.28</v>
      </c>
      <c r="N37" s="196">
        <v>1.53</v>
      </c>
      <c r="O37" s="196">
        <v>1.93</v>
      </c>
      <c r="P37" s="196">
        <v>0.16</v>
      </c>
    </row>
    <row r="38" spans="1:16" x14ac:dyDescent="0.2">
      <c r="A38" s="5">
        <v>31</v>
      </c>
      <c r="B38" s="196">
        <v>0.56000000000000005</v>
      </c>
      <c r="C38" s="196">
        <v>0.66</v>
      </c>
      <c r="D38" s="196">
        <v>0.84</v>
      </c>
      <c r="E38" s="196">
        <v>1.06</v>
      </c>
      <c r="F38" s="197">
        <v>1.59</v>
      </c>
      <c r="G38" s="196">
        <v>2.09</v>
      </c>
      <c r="H38" s="196">
        <v>2.6</v>
      </c>
      <c r="I38" s="196">
        <v>0.49</v>
      </c>
      <c r="J38" s="196">
        <v>0.56000000000000005</v>
      </c>
      <c r="K38" s="196">
        <v>0.65</v>
      </c>
      <c r="L38" s="196">
        <v>0.92</v>
      </c>
      <c r="M38" s="197">
        <v>1.38</v>
      </c>
      <c r="N38" s="196">
        <v>1.65</v>
      </c>
      <c r="O38" s="196">
        <v>2.0099999999999998</v>
      </c>
      <c r="P38" s="196">
        <v>0.18</v>
      </c>
    </row>
    <row r="39" spans="1:16" x14ac:dyDescent="0.2">
      <c r="A39" s="5">
        <v>32</v>
      </c>
      <c r="B39" s="196">
        <v>0.57999999999999996</v>
      </c>
      <c r="C39" s="196">
        <v>0.7</v>
      </c>
      <c r="D39" s="196">
        <v>0.88</v>
      </c>
      <c r="E39" s="196">
        <v>1.1000000000000001</v>
      </c>
      <c r="F39" s="197">
        <v>1.65</v>
      </c>
      <c r="G39" s="196">
        <v>2.1800000000000002</v>
      </c>
      <c r="H39" s="196">
        <v>2.71</v>
      </c>
      <c r="I39" s="196">
        <v>0.5</v>
      </c>
      <c r="J39" s="196">
        <v>0.59</v>
      </c>
      <c r="K39" s="196">
        <v>0.68</v>
      </c>
      <c r="L39" s="196">
        <v>0.94</v>
      </c>
      <c r="M39" s="197">
        <v>1.41</v>
      </c>
      <c r="N39" s="196">
        <v>1.72</v>
      </c>
      <c r="O39" s="196">
        <v>2.1</v>
      </c>
      <c r="P39" s="196">
        <v>0.2</v>
      </c>
    </row>
    <row r="40" spans="1:16" x14ac:dyDescent="0.2">
      <c r="A40" s="5">
        <v>33</v>
      </c>
      <c r="B40" s="196">
        <v>0.59</v>
      </c>
      <c r="C40" s="196">
        <v>0.75</v>
      </c>
      <c r="D40" s="196">
        <v>0.92</v>
      </c>
      <c r="E40" s="196">
        <v>1.1299999999999999</v>
      </c>
      <c r="F40" s="197">
        <v>1.7</v>
      </c>
      <c r="G40" s="196">
        <v>2.29</v>
      </c>
      <c r="H40" s="196">
        <v>2.81</v>
      </c>
      <c r="I40" s="196">
        <v>0.52</v>
      </c>
      <c r="J40" s="196">
        <v>0.63</v>
      </c>
      <c r="K40" s="196">
        <v>0.7</v>
      </c>
      <c r="L40" s="196">
        <v>0.96</v>
      </c>
      <c r="M40" s="197">
        <v>1.44</v>
      </c>
      <c r="N40" s="196">
        <v>1.79</v>
      </c>
      <c r="O40" s="196">
        <v>2.19</v>
      </c>
      <c r="P40" s="196">
        <v>0.22</v>
      </c>
    </row>
    <row r="41" spans="1:16" x14ac:dyDescent="0.2">
      <c r="A41" s="5">
        <v>34</v>
      </c>
      <c r="B41" s="196">
        <v>0.6</v>
      </c>
      <c r="C41" s="196">
        <v>0.79</v>
      </c>
      <c r="D41" s="196">
        <v>0.96</v>
      </c>
      <c r="E41" s="196">
        <v>1.18</v>
      </c>
      <c r="F41" s="197">
        <v>1.77</v>
      </c>
      <c r="G41" s="196">
        <v>2.4</v>
      </c>
      <c r="H41" s="196">
        <v>2.91</v>
      </c>
      <c r="I41" s="196">
        <v>0.54</v>
      </c>
      <c r="J41" s="196">
        <v>0.66</v>
      </c>
      <c r="K41" s="196">
        <v>0.72</v>
      </c>
      <c r="L41" s="196">
        <v>0.98</v>
      </c>
      <c r="M41" s="197">
        <v>1.47</v>
      </c>
      <c r="N41" s="196">
        <v>1.88</v>
      </c>
      <c r="O41" s="196">
        <v>2.29</v>
      </c>
      <c r="P41" s="196">
        <v>0.24</v>
      </c>
    </row>
    <row r="42" spans="1:16" x14ac:dyDescent="0.2">
      <c r="A42" s="5">
        <v>35</v>
      </c>
      <c r="B42" s="196">
        <v>0.61</v>
      </c>
      <c r="C42" s="196">
        <v>0.83</v>
      </c>
      <c r="D42" s="196">
        <v>1.01</v>
      </c>
      <c r="E42" s="196">
        <v>1.23</v>
      </c>
      <c r="F42" s="197">
        <v>1.85</v>
      </c>
      <c r="G42" s="196">
        <v>2.5</v>
      </c>
      <c r="H42" s="196">
        <v>3.01</v>
      </c>
      <c r="I42" s="196">
        <v>0.56000000000000005</v>
      </c>
      <c r="J42" s="196">
        <v>0.69</v>
      </c>
      <c r="K42" s="196">
        <v>0.75</v>
      </c>
      <c r="L42" s="196">
        <v>1</v>
      </c>
      <c r="M42" s="197">
        <v>1.5</v>
      </c>
      <c r="N42" s="196">
        <v>1.95</v>
      </c>
      <c r="O42" s="196">
        <v>2.38</v>
      </c>
      <c r="P42" s="196">
        <v>0.26</v>
      </c>
    </row>
    <row r="43" spans="1:16" x14ac:dyDescent="0.2">
      <c r="A43" s="5">
        <v>36</v>
      </c>
      <c r="B43" s="196">
        <v>0.66</v>
      </c>
      <c r="C43" s="196">
        <v>0.89</v>
      </c>
      <c r="D43" s="196">
        <v>1.08</v>
      </c>
      <c r="E43" s="196">
        <v>1.33</v>
      </c>
      <c r="F43" s="197">
        <v>2</v>
      </c>
      <c r="G43" s="196">
        <v>2.71</v>
      </c>
      <c r="H43" s="196">
        <v>3.24</v>
      </c>
      <c r="I43" s="196">
        <v>0.6</v>
      </c>
      <c r="J43" s="196">
        <v>0.74</v>
      </c>
      <c r="K43" s="196">
        <v>0.81</v>
      </c>
      <c r="L43" s="196">
        <v>1.08</v>
      </c>
      <c r="M43" s="197">
        <v>1.62</v>
      </c>
      <c r="N43" s="196">
        <v>2.11</v>
      </c>
      <c r="O43" s="196">
        <v>2.56</v>
      </c>
      <c r="P43" s="196">
        <v>0.28000000000000003</v>
      </c>
    </row>
    <row r="44" spans="1:16" x14ac:dyDescent="0.2">
      <c r="A44" s="5">
        <v>37</v>
      </c>
      <c r="B44" s="196">
        <v>0.71</v>
      </c>
      <c r="C44" s="196">
        <v>0.95</v>
      </c>
      <c r="D44" s="196">
        <v>1.17</v>
      </c>
      <c r="E44" s="196">
        <v>1.44</v>
      </c>
      <c r="F44" s="197">
        <v>2.16</v>
      </c>
      <c r="G44" s="196">
        <v>2.96</v>
      </c>
      <c r="H44" s="196">
        <v>3.53</v>
      </c>
      <c r="I44" s="196">
        <v>0.64</v>
      </c>
      <c r="J44" s="196">
        <v>0.79</v>
      </c>
      <c r="K44" s="196">
        <v>0.88</v>
      </c>
      <c r="L44" s="196">
        <v>1.1499999999999999</v>
      </c>
      <c r="M44" s="197">
        <v>1.73</v>
      </c>
      <c r="N44" s="196">
        <v>2.2799999999999998</v>
      </c>
      <c r="O44" s="196">
        <v>2.78</v>
      </c>
      <c r="P44" s="196">
        <v>0.3</v>
      </c>
    </row>
    <row r="45" spans="1:16" x14ac:dyDescent="0.2">
      <c r="A45" s="5">
        <v>38</v>
      </c>
      <c r="B45" s="196">
        <v>0.77</v>
      </c>
      <c r="C45" s="196">
        <v>1.02</v>
      </c>
      <c r="D45" s="196">
        <v>1.27</v>
      </c>
      <c r="E45" s="196">
        <v>1.56</v>
      </c>
      <c r="F45" s="197">
        <v>2.34</v>
      </c>
      <c r="G45" s="196">
        <v>3.25</v>
      </c>
      <c r="H45" s="196">
        <v>3.86</v>
      </c>
      <c r="I45" s="196">
        <v>0.68</v>
      </c>
      <c r="J45" s="196">
        <v>0.82</v>
      </c>
      <c r="K45" s="196">
        <v>0.94</v>
      </c>
      <c r="L45" s="196">
        <v>1.24</v>
      </c>
      <c r="M45" s="197">
        <v>1.86</v>
      </c>
      <c r="N45" s="196">
        <v>2.4500000000000002</v>
      </c>
      <c r="O45" s="196">
        <v>3.01</v>
      </c>
      <c r="P45" s="196">
        <v>0.33</v>
      </c>
    </row>
    <row r="46" spans="1:16" x14ac:dyDescent="0.2">
      <c r="A46" s="5">
        <v>39</v>
      </c>
      <c r="B46" s="196">
        <v>0.84</v>
      </c>
      <c r="C46" s="196">
        <v>1.0900000000000001</v>
      </c>
      <c r="D46" s="196">
        <v>1.4</v>
      </c>
      <c r="E46" s="196">
        <v>1.68</v>
      </c>
      <c r="F46" s="197">
        <v>2.52</v>
      </c>
      <c r="G46" s="196">
        <v>3.57</v>
      </c>
      <c r="H46" s="196">
        <v>4.26</v>
      </c>
      <c r="I46" s="196">
        <v>0.72</v>
      </c>
      <c r="J46" s="196">
        <v>0.86</v>
      </c>
      <c r="K46" s="196">
        <v>1</v>
      </c>
      <c r="L46" s="196">
        <v>1.33</v>
      </c>
      <c r="M46" s="197">
        <v>2</v>
      </c>
      <c r="N46" s="196">
        <v>2.62</v>
      </c>
      <c r="O46" s="196">
        <v>3.28</v>
      </c>
      <c r="P46" s="196">
        <v>0.36</v>
      </c>
    </row>
    <row r="47" spans="1:16" x14ac:dyDescent="0.2">
      <c r="A47" s="5">
        <v>40</v>
      </c>
      <c r="B47" s="196">
        <v>0.92</v>
      </c>
      <c r="C47" s="196">
        <v>1.1599999999999999</v>
      </c>
      <c r="D47" s="196">
        <v>1.55</v>
      </c>
      <c r="E47" s="196">
        <v>1.82</v>
      </c>
      <c r="F47" s="197">
        <v>2.73</v>
      </c>
      <c r="G47" s="196">
        <v>3.92</v>
      </c>
      <c r="H47" s="196">
        <v>4.7</v>
      </c>
      <c r="I47" s="196">
        <v>0.77</v>
      </c>
      <c r="J47" s="196">
        <v>0.89</v>
      </c>
      <c r="K47" s="196">
        <v>1.07</v>
      </c>
      <c r="L47" s="196">
        <v>1.43</v>
      </c>
      <c r="M47" s="197">
        <v>2.15</v>
      </c>
      <c r="N47" s="196">
        <v>2.8</v>
      </c>
      <c r="O47" s="196">
        <v>3.58</v>
      </c>
      <c r="P47" s="196">
        <v>0.4</v>
      </c>
    </row>
    <row r="48" spans="1:16" x14ac:dyDescent="0.2">
      <c r="A48" s="5">
        <v>41</v>
      </c>
      <c r="B48" s="196">
        <v>1</v>
      </c>
      <c r="C48" s="196">
        <v>1.35</v>
      </c>
      <c r="D48" s="196">
        <v>1.58</v>
      </c>
      <c r="E48" s="196">
        <v>1.98</v>
      </c>
      <c r="F48" s="197">
        <v>2.97</v>
      </c>
      <c r="G48" s="196">
        <v>4.1900000000000004</v>
      </c>
      <c r="H48" s="196">
        <v>5.2</v>
      </c>
      <c r="I48" s="196">
        <v>0.81</v>
      </c>
      <c r="J48" s="196">
        <v>1.01</v>
      </c>
      <c r="K48" s="196">
        <v>1.1399999999999999</v>
      </c>
      <c r="L48" s="196">
        <v>1.49</v>
      </c>
      <c r="M48" s="197">
        <v>2.2400000000000002</v>
      </c>
      <c r="N48" s="196">
        <v>3.12</v>
      </c>
      <c r="O48" s="196">
        <v>3.9</v>
      </c>
      <c r="P48" s="196">
        <v>0.45</v>
      </c>
    </row>
    <row r="49" spans="1:16" x14ac:dyDescent="0.2">
      <c r="A49" s="5">
        <v>42</v>
      </c>
      <c r="B49" s="196">
        <v>1.1000000000000001</v>
      </c>
      <c r="C49" s="196">
        <v>1.46</v>
      </c>
      <c r="D49" s="196">
        <v>1.72</v>
      </c>
      <c r="E49" s="196">
        <v>2.16</v>
      </c>
      <c r="F49" s="197">
        <v>3.24</v>
      </c>
      <c r="G49" s="196">
        <v>4.58</v>
      </c>
      <c r="H49" s="196">
        <v>5.72</v>
      </c>
      <c r="I49" s="196">
        <v>0.85</v>
      </c>
      <c r="J49" s="196">
        <v>1.0900000000000001</v>
      </c>
      <c r="K49" s="196">
        <v>1.22</v>
      </c>
      <c r="L49" s="196">
        <v>1.6</v>
      </c>
      <c r="M49" s="197">
        <v>2.4</v>
      </c>
      <c r="N49" s="196">
        <v>3.35</v>
      </c>
      <c r="O49" s="196">
        <v>4.24</v>
      </c>
      <c r="P49" s="196">
        <v>0.51</v>
      </c>
    </row>
    <row r="50" spans="1:16" x14ac:dyDescent="0.2">
      <c r="A50" s="5">
        <v>43</v>
      </c>
      <c r="B50" s="196">
        <v>1.19</v>
      </c>
      <c r="C50" s="196">
        <v>1.6</v>
      </c>
      <c r="D50" s="196">
        <v>1.87</v>
      </c>
      <c r="E50" s="196">
        <v>2.34</v>
      </c>
      <c r="F50" s="197">
        <v>3.51</v>
      </c>
      <c r="G50" s="196">
        <v>5</v>
      </c>
      <c r="H50" s="196">
        <v>6.27</v>
      </c>
      <c r="I50" s="196">
        <v>0.89</v>
      </c>
      <c r="J50" s="196">
        <v>1.1599999999999999</v>
      </c>
      <c r="K50" s="196">
        <v>1.32</v>
      </c>
      <c r="L50" s="196">
        <v>1.72</v>
      </c>
      <c r="M50" s="197">
        <v>2.58</v>
      </c>
      <c r="N50" s="196">
        <v>3.62</v>
      </c>
      <c r="O50" s="196">
        <v>4.6100000000000003</v>
      </c>
      <c r="P50" s="196">
        <v>0.57999999999999996</v>
      </c>
    </row>
    <row r="51" spans="1:16" x14ac:dyDescent="0.2">
      <c r="A51" s="5">
        <v>44</v>
      </c>
      <c r="B51" s="196">
        <v>1.28</v>
      </c>
      <c r="C51" s="196">
        <v>1.76</v>
      </c>
      <c r="D51" s="196">
        <v>2.04</v>
      </c>
      <c r="E51" s="196">
        <v>2.5499999999999998</v>
      </c>
      <c r="F51" s="197">
        <v>3.83</v>
      </c>
      <c r="G51" s="196">
        <v>5.45</v>
      </c>
      <c r="H51" s="196">
        <v>6.87</v>
      </c>
      <c r="I51" s="196">
        <v>0.94</v>
      </c>
      <c r="J51" s="196">
        <v>1.26</v>
      </c>
      <c r="K51" s="196">
        <v>1.42</v>
      </c>
      <c r="L51" s="196">
        <v>1.84</v>
      </c>
      <c r="M51" s="197">
        <v>2.76</v>
      </c>
      <c r="N51" s="196">
        <v>3.93</v>
      </c>
      <c r="O51" s="196">
        <v>4.99</v>
      </c>
      <c r="P51" s="196">
        <v>0.66</v>
      </c>
    </row>
    <row r="52" spans="1:16" x14ac:dyDescent="0.2">
      <c r="A52" s="5">
        <v>45</v>
      </c>
      <c r="B52" s="196">
        <v>1.38</v>
      </c>
      <c r="C52" s="196">
        <v>1.93</v>
      </c>
      <c r="D52" s="196">
        <v>2.21</v>
      </c>
      <c r="E52" s="196">
        <v>2.8</v>
      </c>
      <c r="F52" s="197">
        <v>4.2</v>
      </c>
      <c r="G52" s="196">
        <v>5.93</v>
      </c>
      <c r="H52" s="196">
        <v>7.48</v>
      </c>
      <c r="I52" s="196">
        <v>0.99</v>
      </c>
      <c r="J52" s="196">
        <v>1.36</v>
      </c>
      <c r="K52" s="196">
        <v>1.54</v>
      </c>
      <c r="L52" s="196">
        <v>1.98</v>
      </c>
      <c r="M52" s="197">
        <v>2.97</v>
      </c>
      <c r="N52" s="196">
        <v>4.25</v>
      </c>
      <c r="O52" s="196">
        <v>5.4</v>
      </c>
      <c r="P52" s="196">
        <v>0.75</v>
      </c>
    </row>
    <row r="53" spans="1:16" x14ac:dyDescent="0.2">
      <c r="A53" s="5">
        <v>46</v>
      </c>
      <c r="B53" s="196">
        <v>1.48</v>
      </c>
      <c r="C53" s="196">
        <v>2.11</v>
      </c>
      <c r="D53" s="196">
        <v>2.42</v>
      </c>
      <c r="E53" s="196">
        <v>3.06</v>
      </c>
      <c r="F53" s="197">
        <v>4.59</v>
      </c>
      <c r="G53" s="196">
        <v>6.48</v>
      </c>
      <c r="H53" s="196">
        <v>8.1300000000000008</v>
      </c>
      <c r="I53" s="196">
        <v>1.05</v>
      </c>
      <c r="J53" s="196">
        <v>1.47</v>
      </c>
      <c r="K53" s="196">
        <v>1.68</v>
      </c>
      <c r="L53" s="196">
        <v>2.14</v>
      </c>
      <c r="M53" s="197">
        <v>3.21</v>
      </c>
      <c r="N53" s="196">
        <v>4.5999999999999996</v>
      </c>
      <c r="O53" s="196">
        <v>5.82</v>
      </c>
      <c r="P53" s="196">
        <v>0.86</v>
      </c>
    </row>
    <row r="54" spans="1:16" x14ac:dyDescent="0.2">
      <c r="A54" s="5">
        <v>47</v>
      </c>
      <c r="B54" s="196">
        <v>1.59</v>
      </c>
      <c r="C54" s="196">
        <v>2.2999999999999998</v>
      </c>
      <c r="D54" s="196">
        <v>2.65</v>
      </c>
      <c r="E54" s="196">
        <v>3.36</v>
      </c>
      <c r="F54" s="197">
        <v>5.04</v>
      </c>
      <c r="G54" s="196">
        <v>7.06</v>
      </c>
      <c r="H54" s="196">
        <v>8.7899999999999991</v>
      </c>
      <c r="I54" s="196">
        <v>1.1299999999999999</v>
      </c>
      <c r="J54" s="196">
        <v>1.6</v>
      </c>
      <c r="K54" s="196">
        <v>1.83</v>
      </c>
      <c r="L54" s="196">
        <v>2.31</v>
      </c>
      <c r="M54" s="197">
        <v>3.47</v>
      </c>
      <c r="N54" s="196">
        <v>4.9800000000000004</v>
      </c>
      <c r="O54" s="196">
        <v>6.26</v>
      </c>
      <c r="P54" s="196">
        <v>1</v>
      </c>
    </row>
    <row r="55" spans="1:16" x14ac:dyDescent="0.2">
      <c r="A55" s="5">
        <v>48</v>
      </c>
      <c r="B55" s="196">
        <v>1.71</v>
      </c>
      <c r="C55" s="196">
        <v>2.5</v>
      </c>
      <c r="D55" s="196">
        <v>2.89</v>
      </c>
      <c r="E55" s="196">
        <v>3.68</v>
      </c>
      <c r="F55" s="197">
        <v>5.52</v>
      </c>
      <c r="G55" s="196">
        <v>7.68</v>
      </c>
      <c r="H55" s="196">
        <v>9.48</v>
      </c>
      <c r="I55" s="196">
        <v>1.21</v>
      </c>
      <c r="J55" s="196">
        <v>1.73</v>
      </c>
      <c r="K55" s="196">
        <v>1.99</v>
      </c>
      <c r="L55" s="196">
        <v>2.4900000000000002</v>
      </c>
      <c r="M55" s="197">
        <v>3.74</v>
      </c>
      <c r="N55" s="196">
        <v>5.4</v>
      </c>
      <c r="O55" s="196">
        <v>6.71</v>
      </c>
      <c r="P55" s="196">
        <v>1.17</v>
      </c>
    </row>
    <row r="56" spans="1:16" x14ac:dyDescent="0.2">
      <c r="A56" s="5">
        <v>49</v>
      </c>
      <c r="B56" s="196">
        <v>1.84</v>
      </c>
      <c r="C56" s="196">
        <v>2.71</v>
      </c>
      <c r="D56" s="196">
        <v>3.14</v>
      </c>
      <c r="E56" s="196">
        <v>4.05</v>
      </c>
      <c r="F56" s="197">
        <v>6.08</v>
      </c>
      <c r="G56" s="196">
        <v>8.36</v>
      </c>
      <c r="H56" s="196">
        <v>10.210000000000001</v>
      </c>
      <c r="I56" s="196">
        <v>1.3</v>
      </c>
      <c r="J56" s="196">
        <v>1.88</v>
      </c>
      <c r="K56" s="196">
        <v>2.17</v>
      </c>
      <c r="L56" s="196">
        <v>2.68</v>
      </c>
      <c r="M56" s="197">
        <v>4.0199999999999996</v>
      </c>
      <c r="N56" s="196">
        <v>5.84</v>
      </c>
      <c r="O56" s="196">
        <v>7.18</v>
      </c>
      <c r="P56" s="196">
        <v>1.38</v>
      </c>
    </row>
    <row r="57" spans="1:16" x14ac:dyDescent="0.2">
      <c r="A57" s="5">
        <v>50</v>
      </c>
      <c r="B57" s="196">
        <v>1.99</v>
      </c>
      <c r="C57" s="196">
        <v>2.95</v>
      </c>
      <c r="D57" s="196">
        <v>3.43</v>
      </c>
      <c r="E57" s="196">
        <v>4.4400000000000004</v>
      </c>
      <c r="F57" s="197">
        <v>6.66</v>
      </c>
      <c r="G57" s="196">
        <v>9.09</v>
      </c>
      <c r="H57" s="196">
        <v>10.98</v>
      </c>
      <c r="I57" s="196">
        <v>1.41</v>
      </c>
      <c r="J57" s="196">
        <v>2.0499999999999998</v>
      </c>
      <c r="K57" s="196">
        <v>2.37</v>
      </c>
      <c r="L57" s="196">
        <v>2.87</v>
      </c>
      <c r="M57" s="197">
        <v>4.3099999999999996</v>
      </c>
      <c r="N57" s="196">
        <v>6.32</v>
      </c>
      <c r="O57" s="196">
        <v>7.66</v>
      </c>
      <c r="P57" s="196">
        <v>1.63</v>
      </c>
    </row>
    <row r="58" spans="1:16" x14ac:dyDescent="0.2">
      <c r="A58" s="5">
        <v>51</v>
      </c>
      <c r="B58" s="196">
        <v>2.14</v>
      </c>
      <c r="C58" s="196">
        <v>3.05</v>
      </c>
      <c r="D58" s="196">
        <v>3.5</v>
      </c>
      <c r="E58" s="196">
        <v>4.53</v>
      </c>
      <c r="F58" s="197">
        <v>6.8</v>
      </c>
      <c r="G58" s="196">
        <v>9.7899999999999991</v>
      </c>
      <c r="H58" s="196">
        <v>12.07</v>
      </c>
      <c r="I58" s="196">
        <v>1.53</v>
      </c>
      <c r="J58" s="196">
        <v>2.13</v>
      </c>
      <c r="K58" s="196">
        <v>2.4300000000000002</v>
      </c>
      <c r="L58" s="196">
        <v>2.94</v>
      </c>
      <c r="M58" s="197">
        <v>4.41</v>
      </c>
      <c r="N58" s="196">
        <v>6.45</v>
      </c>
      <c r="O58" s="196">
        <v>8.42</v>
      </c>
      <c r="P58" s="196">
        <v>1.92</v>
      </c>
    </row>
    <row r="59" spans="1:16" x14ac:dyDescent="0.2">
      <c r="A59" s="5">
        <v>52</v>
      </c>
      <c r="B59" s="196">
        <v>2.33</v>
      </c>
      <c r="C59" s="196">
        <v>3.25</v>
      </c>
      <c r="D59" s="196">
        <v>3.71</v>
      </c>
      <c r="E59" s="196">
        <v>4.66</v>
      </c>
      <c r="F59" s="197">
        <v>6.99</v>
      </c>
      <c r="G59" s="196">
        <v>10.62</v>
      </c>
      <c r="H59" s="196">
        <v>13.02</v>
      </c>
      <c r="I59" s="196">
        <v>1.65</v>
      </c>
      <c r="J59" s="196">
        <v>2.2000000000000002</v>
      </c>
      <c r="K59" s="196">
        <v>2.64</v>
      </c>
      <c r="L59" s="196">
        <v>3.15</v>
      </c>
      <c r="M59" s="197">
        <v>4.7300000000000004</v>
      </c>
      <c r="N59" s="196">
        <v>6.58</v>
      </c>
      <c r="O59" s="196">
        <v>9.01</v>
      </c>
      <c r="P59" s="196">
        <v>2.25</v>
      </c>
    </row>
    <row r="60" spans="1:16" x14ac:dyDescent="0.2">
      <c r="A60" s="5">
        <v>53</v>
      </c>
      <c r="B60" s="196">
        <v>2.5499999999999998</v>
      </c>
      <c r="C60" s="196">
        <v>3.55</v>
      </c>
      <c r="D60" s="196">
        <v>4.05</v>
      </c>
      <c r="E60" s="196">
        <v>5.1100000000000003</v>
      </c>
      <c r="F60" s="197">
        <v>7.67</v>
      </c>
      <c r="G60" s="196">
        <v>11.52</v>
      </c>
      <c r="H60" s="196">
        <v>14.06</v>
      </c>
      <c r="I60" s="196">
        <v>1.79</v>
      </c>
      <c r="J60" s="196">
        <v>2.2400000000000002</v>
      </c>
      <c r="K60" s="196">
        <v>2.87</v>
      </c>
      <c r="L60" s="196">
        <v>3.37</v>
      </c>
      <c r="M60" s="197">
        <v>5.0599999999999996</v>
      </c>
      <c r="N60" s="196">
        <v>6.95</v>
      </c>
      <c r="O60" s="196">
        <v>9.64</v>
      </c>
      <c r="P60" s="196">
        <v>2.62</v>
      </c>
    </row>
    <row r="61" spans="1:16" x14ac:dyDescent="0.2">
      <c r="A61" s="5">
        <v>54</v>
      </c>
      <c r="B61" s="196">
        <v>2.81</v>
      </c>
      <c r="C61" s="196">
        <v>3.82</v>
      </c>
      <c r="D61" s="196">
        <v>4.4400000000000004</v>
      </c>
      <c r="E61" s="196">
        <v>5.61</v>
      </c>
      <c r="F61" s="197">
        <v>8.42</v>
      </c>
      <c r="G61" s="196">
        <v>12.49</v>
      </c>
      <c r="H61" s="196">
        <v>15.2</v>
      </c>
      <c r="I61" s="196">
        <v>1.95</v>
      </c>
      <c r="J61" s="196">
        <v>2.2799999999999998</v>
      </c>
      <c r="K61" s="196">
        <v>3.11</v>
      </c>
      <c r="L61" s="196">
        <v>3.62</v>
      </c>
      <c r="M61" s="197">
        <v>5.43</v>
      </c>
      <c r="N61" s="196">
        <v>7.46</v>
      </c>
      <c r="O61" s="196">
        <v>10.31</v>
      </c>
      <c r="P61" s="196">
        <v>3.04</v>
      </c>
    </row>
    <row r="62" spans="1:16" x14ac:dyDescent="0.2">
      <c r="A62" s="5">
        <v>55</v>
      </c>
      <c r="B62" s="196">
        <v>3.11</v>
      </c>
      <c r="C62" s="196">
        <v>4.13</v>
      </c>
      <c r="D62" s="196">
        <v>4.88</v>
      </c>
      <c r="E62" s="196">
        <v>6.16</v>
      </c>
      <c r="F62" s="197">
        <v>9.24</v>
      </c>
      <c r="G62" s="196">
        <v>13.56</v>
      </c>
      <c r="H62" s="196">
        <v>16.47</v>
      </c>
      <c r="I62" s="196">
        <v>2.12</v>
      </c>
      <c r="J62" s="196">
        <v>2.46</v>
      </c>
      <c r="K62" s="196">
        <v>3.38</v>
      </c>
      <c r="L62" s="196">
        <v>3.91</v>
      </c>
      <c r="M62" s="197">
        <v>5.87</v>
      </c>
      <c r="N62" s="196">
        <v>8.02</v>
      </c>
      <c r="O62" s="196">
        <v>11.07</v>
      </c>
      <c r="P62" s="196">
        <v>3.52</v>
      </c>
    </row>
    <row r="63" spans="1:16" x14ac:dyDescent="0.2">
      <c r="A63" s="5">
        <v>56</v>
      </c>
      <c r="B63" s="196">
        <v>3.47</v>
      </c>
      <c r="C63" s="196">
        <v>4.55</v>
      </c>
      <c r="D63" s="196">
        <v>5.38</v>
      </c>
      <c r="E63" s="196">
        <v>6.78</v>
      </c>
      <c r="F63" s="197">
        <v>10.17</v>
      </c>
      <c r="G63" s="196">
        <v>14.74</v>
      </c>
      <c r="H63" s="196">
        <v>17.82</v>
      </c>
      <c r="I63" s="196">
        <v>2.31</v>
      </c>
      <c r="J63" s="196">
        <v>2.69</v>
      </c>
      <c r="K63" s="196">
        <v>3.67</v>
      </c>
      <c r="L63" s="196">
        <v>4.2699999999999996</v>
      </c>
      <c r="M63" s="197">
        <v>6.41</v>
      </c>
      <c r="N63" s="196">
        <v>8.6199999999999992</v>
      </c>
      <c r="O63" s="196">
        <v>11.86</v>
      </c>
      <c r="P63" s="6" t="s">
        <v>33</v>
      </c>
    </row>
    <row r="64" spans="1:16" x14ac:dyDescent="0.2">
      <c r="A64" s="5">
        <v>57</v>
      </c>
      <c r="B64" s="196">
        <v>3.89</v>
      </c>
      <c r="C64" s="196">
        <v>5.0599999999999996</v>
      </c>
      <c r="D64" s="196">
        <v>5.96</v>
      </c>
      <c r="E64" s="196">
        <v>7.47</v>
      </c>
      <c r="F64" s="197">
        <v>11.21</v>
      </c>
      <c r="G64" s="196">
        <v>16.04</v>
      </c>
      <c r="H64" s="196">
        <v>19.350000000000001</v>
      </c>
      <c r="I64" s="196">
        <v>2.54</v>
      </c>
      <c r="J64" s="196">
        <v>2.95</v>
      </c>
      <c r="K64" s="196">
        <v>4</v>
      </c>
      <c r="L64" s="196">
        <v>4.72</v>
      </c>
      <c r="M64" s="197">
        <v>7.08</v>
      </c>
      <c r="N64" s="196">
        <v>9.3000000000000007</v>
      </c>
      <c r="O64" s="196">
        <v>12.78</v>
      </c>
      <c r="P64" s="6" t="s">
        <v>33</v>
      </c>
    </row>
    <row r="65" spans="1:16" x14ac:dyDescent="0.2">
      <c r="A65" s="5">
        <v>58</v>
      </c>
      <c r="B65" s="196">
        <v>4.38</v>
      </c>
      <c r="C65" s="196">
        <v>5.66</v>
      </c>
      <c r="D65" s="196">
        <v>6.62</v>
      </c>
      <c r="E65" s="196">
        <v>8.27</v>
      </c>
      <c r="F65" s="197">
        <v>12.41</v>
      </c>
      <c r="G65" s="196">
        <v>17.45</v>
      </c>
      <c r="H65" s="196">
        <v>21.05</v>
      </c>
      <c r="I65" s="196">
        <v>2.8</v>
      </c>
      <c r="J65" s="196">
        <v>3.27</v>
      </c>
      <c r="K65" s="196">
        <v>4.38</v>
      </c>
      <c r="L65" s="196">
        <v>5.3</v>
      </c>
      <c r="M65" s="197">
        <v>7.95</v>
      </c>
      <c r="N65" s="196">
        <v>10.08</v>
      </c>
      <c r="O65" s="196">
        <v>13.87</v>
      </c>
      <c r="P65" s="6" t="s">
        <v>33</v>
      </c>
    </row>
    <row r="66" spans="1:16" x14ac:dyDescent="0.2">
      <c r="A66" s="5">
        <v>59</v>
      </c>
      <c r="B66" s="196">
        <v>4.96</v>
      </c>
      <c r="C66" s="196">
        <v>6.4</v>
      </c>
      <c r="D66" s="196">
        <v>7.39</v>
      </c>
      <c r="E66" s="196">
        <v>9.1999999999999993</v>
      </c>
      <c r="F66" s="197">
        <v>13.8</v>
      </c>
      <c r="G66" s="196">
        <v>18.989999999999998</v>
      </c>
      <c r="H66" s="196">
        <v>22.99</v>
      </c>
      <c r="I66" s="196">
        <v>3.11</v>
      </c>
      <c r="J66" s="196">
        <v>3.66</v>
      </c>
      <c r="K66" s="196">
        <v>4.82</v>
      </c>
      <c r="L66" s="196">
        <v>6.07</v>
      </c>
      <c r="M66" s="197">
        <v>9.11</v>
      </c>
      <c r="N66" s="196">
        <v>11</v>
      </c>
      <c r="O66" s="196">
        <v>15.18</v>
      </c>
      <c r="P66" s="6" t="s">
        <v>33</v>
      </c>
    </row>
    <row r="67" spans="1:16" x14ac:dyDescent="0.2">
      <c r="A67" s="5">
        <v>60</v>
      </c>
      <c r="B67" s="196">
        <v>5.65</v>
      </c>
      <c r="C67" s="196">
        <v>7.32</v>
      </c>
      <c r="D67" s="196">
        <v>8.2899999999999991</v>
      </c>
      <c r="E67" s="196">
        <v>10.28</v>
      </c>
      <c r="F67" s="197">
        <v>15.42</v>
      </c>
      <c r="G67" s="196">
        <v>20.68</v>
      </c>
      <c r="H67" s="196">
        <v>25.17</v>
      </c>
      <c r="I67" s="196">
        <v>3.49</v>
      </c>
      <c r="J67" s="196">
        <v>4.1500000000000004</v>
      </c>
      <c r="K67" s="196">
        <v>5.35</v>
      </c>
      <c r="L67" s="196">
        <v>7.07</v>
      </c>
      <c r="M67" s="197">
        <v>10.61</v>
      </c>
      <c r="N67" s="196">
        <v>12.13</v>
      </c>
      <c r="O67" s="196">
        <v>16.77</v>
      </c>
      <c r="P67" s="6" t="s">
        <v>33</v>
      </c>
    </row>
    <row r="68" spans="1:16" x14ac:dyDescent="0.2">
      <c r="A68" s="5">
        <v>61</v>
      </c>
      <c r="B68" s="6" t="s">
        <v>33</v>
      </c>
      <c r="C68" s="6" t="s">
        <v>33</v>
      </c>
      <c r="D68" s="6" t="s">
        <v>33</v>
      </c>
      <c r="E68" s="6" t="s">
        <v>33</v>
      </c>
      <c r="F68" s="6" t="s">
        <v>33</v>
      </c>
      <c r="G68" s="6" t="s">
        <v>33</v>
      </c>
      <c r="H68" s="6" t="s">
        <v>33</v>
      </c>
      <c r="I68" s="6" t="s">
        <v>33</v>
      </c>
      <c r="J68" s="6" t="s">
        <v>33</v>
      </c>
      <c r="K68" s="6" t="s">
        <v>33</v>
      </c>
      <c r="L68" s="6" t="s">
        <v>33</v>
      </c>
      <c r="M68" s="6" t="s">
        <v>33</v>
      </c>
      <c r="N68" s="6" t="s">
        <v>33</v>
      </c>
      <c r="O68" s="6" t="s">
        <v>33</v>
      </c>
      <c r="P68" s="6" t="s">
        <v>33</v>
      </c>
    </row>
    <row r="69" spans="1:16" x14ac:dyDescent="0.2">
      <c r="A69" s="5">
        <v>62</v>
      </c>
      <c r="B69" s="6" t="s">
        <v>33</v>
      </c>
      <c r="C69" s="6" t="s">
        <v>33</v>
      </c>
      <c r="D69" s="6" t="s">
        <v>33</v>
      </c>
      <c r="E69" s="6" t="s">
        <v>33</v>
      </c>
      <c r="F69" s="6" t="s">
        <v>33</v>
      </c>
      <c r="G69" s="6" t="s">
        <v>33</v>
      </c>
      <c r="H69" s="6" t="s">
        <v>33</v>
      </c>
      <c r="I69" s="6" t="s">
        <v>33</v>
      </c>
      <c r="J69" s="6" t="s">
        <v>33</v>
      </c>
      <c r="K69" s="6" t="s">
        <v>33</v>
      </c>
      <c r="L69" s="6" t="s">
        <v>33</v>
      </c>
      <c r="M69" s="6" t="s">
        <v>33</v>
      </c>
      <c r="N69" s="6" t="s">
        <v>33</v>
      </c>
      <c r="O69" s="6" t="s">
        <v>33</v>
      </c>
      <c r="P69" s="6" t="s">
        <v>33</v>
      </c>
    </row>
    <row r="70" spans="1:16" x14ac:dyDescent="0.2">
      <c r="A70" s="5">
        <v>63</v>
      </c>
      <c r="B70" s="6" t="s">
        <v>33</v>
      </c>
      <c r="C70" s="6" t="s">
        <v>33</v>
      </c>
      <c r="D70" s="6" t="s">
        <v>33</v>
      </c>
      <c r="E70" s="6" t="s">
        <v>33</v>
      </c>
      <c r="F70" s="6" t="s">
        <v>33</v>
      </c>
      <c r="G70" s="6" t="s">
        <v>33</v>
      </c>
      <c r="H70" s="6" t="s">
        <v>33</v>
      </c>
      <c r="I70" s="6" t="s">
        <v>33</v>
      </c>
      <c r="J70" s="6" t="s">
        <v>33</v>
      </c>
      <c r="K70" s="6" t="s">
        <v>33</v>
      </c>
      <c r="L70" s="6" t="s">
        <v>33</v>
      </c>
      <c r="M70" s="6" t="s">
        <v>33</v>
      </c>
      <c r="N70" s="6" t="s">
        <v>33</v>
      </c>
      <c r="O70" s="6" t="s">
        <v>33</v>
      </c>
      <c r="P70" s="6" t="s">
        <v>33</v>
      </c>
    </row>
    <row r="71" spans="1:16" x14ac:dyDescent="0.2">
      <c r="A71" s="5">
        <v>64</v>
      </c>
      <c r="B71" s="6" t="s">
        <v>33</v>
      </c>
      <c r="C71" s="6" t="s">
        <v>33</v>
      </c>
      <c r="D71" s="6" t="s">
        <v>33</v>
      </c>
      <c r="E71" s="6" t="s">
        <v>33</v>
      </c>
      <c r="F71" s="6" t="s">
        <v>33</v>
      </c>
      <c r="G71" s="6" t="s">
        <v>33</v>
      </c>
      <c r="H71" s="6" t="s">
        <v>33</v>
      </c>
      <c r="I71" s="6" t="s">
        <v>33</v>
      </c>
      <c r="J71" s="6" t="s">
        <v>33</v>
      </c>
      <c r="K71" s="6" t="s">
        <v>33</v>
      </c>
      <c r="L71" s="6" t="s">
        <v>33</v>
      </c>
      <c r="M71" s="6" t="s">
        <v>33</v>
      </c>
      <c r="N71" s="6" t="s">
        <v>33</v>
      </c>
      <c r="O71" s="6" t="s">
        <v>33</v>
      </c>
      <c r="P71" s="6" t="s">
        <v>33</v>
      </c>
    </row>
    <row r="72" spans="1:16" x14ac:dyDescent="0.2">
      <c r="A72" s="5">
        <v>65</v>
      </c>
      <c r="B72" s="6" t="s">
        <v>33</v>
      </c>
      <c r="C72" s="6" t="s">
        <v>33</v>
      </c>
      <c r="D72" s="6" t="s">
        <v>33</v>
      </c>
      <c r="E72" s="6" t="s">
        <v>33</v>
      </c>
      <c r="F72" s="6" t="s">
        <v>33</v>
      </c>
      <c r="G72" s="6" t="s">
        <v>33</v>
      </c>
      <c r="H72" s="6" t="s">
        <v>33</v>
      </c>
      <c r="I72" s="6" t="s">
        <v>33</v>
      </c>
      <c r="J72" s="6" t="s">
        <v>33</v>
      </c>
      <c r="K72" s="6" t="s">
        <v>33</v>
      </c>
      <c r="L72" s="6" t="s">
        <v>33</v>
      </c>
      <c r="M72" s="6" t="s">
        <v>33</v>
      </c>
      <c r="N72" s="6" t="s">
        <v>33</v>
      </c>
      <c r="O72" s="6" t="s">
        <v>33</v>
      </c>
      <c r="P72" s="6" t="s">
        <v>33</v>
      </c>
    </row>
    <row r="73" spans="1:16" x14ac:dyDescent="0.2">
      <c r="A73" s="5">
        <v>66</v>
      </c>
      <c r="B73" s="6" t="s">
        <v>33</v>
      </c>
      <c r="C73" s="6" t="s">
        <v>33</v>
      </c>
      <c r="D73" s="6" t="s">
        <v>33</v>
      </c>
      <c r="E73" s="6" t="s">
        <v>33</v>
      </c>
      <c r="F73" s="6" t="s">
        <v>33</v>
      </c>
      <c r="G73" s="6" t="s">
        <v>33</v>
      </c>
      <c r="H73" s="6" t="s">
        <v>33</v>
      </c>
      <c r="I73" s="6" t="s">
        <v>33</v>
      </c>
      <c r="J73" s="6" t="s">
        <v>33</v>
      </c>
      <c r="K73" s="6" t="s">
        <v>33</v>
      </c>
      <c r="L73" s="6" t="s">
        <v>33</v>
      </c>
      <c r="M73" s="6" t="s">
        <v>33</v>
      </c>
      <c r="N73" s="6" t="s">
        <v>33</v>
      </c>
      <c r="O73" s="6" t="s">
        <v>33</v>
      </c>
      <c r="P73" s="6" t="s">
        <v>33</v>
      </c>
    </row>
    <row r="74" spans="1:16" x14ac:dyDescent="0.2">
      <c r="A74" s="5">
        <v>67</v>
      </c>
      <c r="B74" s="6" t="s">
        <v>33</v>
      </c>
      <c r="C74" s="6" t="s">
        <v>33</v>
      </c>
      <c r="D74" s="6" t="s">
        <v>33</v>
      </c>
      <c r="E74" s="6" t="s">
        <v>33</v>
      </c>
      <c r="F74" s="6" t="s">
        <v>33</v>
      </c>
      <c r="G74" s="6" t="s">
        <v>33</v>
      </c>
      <c r="H74" s="6" t="s">
        <v>33</v>
      </c>
      <c r="I74" s="6" t="s">
        <v>33</v>
      </c>
      <c r="J74" s="6" t="s">
        <v>33</v>
      </c>
      <c r="K74" s="6" t="s">
        <v>33</v>
      </c>
      <c r="L74" s="6" t="s">
        <v>33</v>
      </c>
      <c r="M74" s="6" t="s">
        <v>33</v>
      </c>
      <c r="N74" s="6" t="s">
        <v>33</v>
      </c>
      <c r="O74" s="6" t="s">
        <v>33</v>
      </c>
      <c r="P74" s="6" t="s">
        <v>33</v>
      </c>
    </row>
    <row r="75" spans="1:16" x14ac:dyDescent="0.2">
      <c r="A75" s="5">
        <v>68</v>
      </c>
      <c r="B75" s="6" t="s">
        <v>33</v>
      </c>
      <c r="C75" s="6" t="s">
        <v>33</v>
      </c>
      <c r="D75" s="6" t="s">
        <v>33</v>
      </c>
      <c r="E75" s="6" t="s">
        <v>33</v>
      </c>
      <c r="F75" s="6" t="s">
        <v>33</v>
      </c>
      <c r="G75" s="6" t="s">
        <v>33</v>
      </c>
      <c r="H75" s="6" t="s">
        <v>33</v>
      </c>
      <c r="I75" s="6" t="s">
        <v>33</v>
      </c>
      <c r="J75" s="6" t="s">
        <v>33</v>
      </c>
      <c r="K75" s="6" t="s">
        <v>33</v>
      </c>
      <c r="L75" s="6" t="s">
        <v>33</v>
      </c>
      <c r="M75" s="6" t="s">
        <v>33</v>
      </c>
      <c r="N75" s="6" t="s">
        <v>33</v>
      </c>
      <c r="O75" s="6" t="s">
        <v>33</v>
      </c>
      <c r="P75" s="6" t="s">
        <v>33</v>
      </c>
    </row>
    <row r="76" spans="1:16" x14ac:dyDescent="0.2">
      <c r="A76" s="5">
        <v>69</v>
      </c>
      <c r="B76" s="6" t="s">
        <v>33</v>
      </c>
      <c r="C76" s="6" t="s">
        <v>33</v>
      </c>
      <c r="D76" s="6" t="s">
        <v>33</v>
      </c>
      <c r="E76" s="6" t="s">
        <v>33</v>
      </c>
      <c r="F76" s="6" t="s">
        <v>33</v>
      </c>
      <c r="G76" s="6" t="s">
        <v>33</v>
      </c>
      <c r="H76" s="6" t="s">
        <v>33</v>
      </c>
      <c r="I76" s="6" t="s">
        <v>33</v>
      </c>
      <c r="J76" s="6" t="s">
        <v>33</v>
      </c>
      <c r="K76" s="6" t="s">
        <v>33</v>
      </c>
      <c r="L76" s="6" t="s">
        <v>33</v>
      </c>
      <c r="M76" s="6" t="s">
        <v>33</v>
      </c>
      <c r="N76" s="6" t="s">
        <v>33</v>
      </c>
      <c r="O76" s="6" t="s">
        <v>33</v>
      </c>
      <c r="P76" s="6" t="s">
        <v>33</v>
      </c>
    </row>
    <row r="77" spans="1:16" x14ac:dyDescent="0.2">
      <c r="A77" s="5">
        <v>70</v>
      </c>
      <c r="B77" s="6" t="s">
        <v>33</v>
      </c>
      <c r="C77" s="6" t="s">
        <v>33</v>
      </c>
      <c r="D77" s="6" t="s">
        <v>33</v>
      </c>
      <c r="E77" s="6" t="s">
        <v>33</v>
      </c>
      <c r="F77" s="6" t="s">
        <v>33</v>
      </c>
      <c r="G77" s="6" t="s">
        <v>33</v>
      </c>
      <c r="H77" s="6" t="s">
        <v>33</v>
      </c>
      <c r="I77" s="6" t="s">
        <v>33</v>
      </c>
      <c r="J77" s="6" t="s">
        <v>33</v>
      </c>
      <c r="K77" s="6" t="s">
        <v>33</v>
      </c>
      <c r="L77" s="6" t="s">
        <v>33</v>
      </c>
      <c r="M77" s="6" t="s">
        <v>33</v>
      </c>
      <c r="N77" s="6" t="s">
        <v>33</v>
      </c>
      <c r="O77" s="6" t="s">
        <v>33</v>
      </c>
      <c r="P77" s="6" t="s">
        <v>33</v>
      </c>
    </row>
  </sheetData>
  <phoneticPr fontId="4" type="noConversion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indexed="42"/>
  </sheetPr>
  <dimension ref="A1:P77"/>
  <sheetViews>
    <sheetView workbookViewId="0">
      <pane ySplit="6" topLeftCell="A53" activePane="bottomLeft" state="frozen"/>
      <selection pane="bottomLeft" activeCell="P53" sqref="P53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67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0.91</v>
      </c>
      <c r="C7" s="196">
        <v>0.91</v>
      </c>
      <c r="D7" s="196">
        <v>0.91</v>
      </c>
      <c r="E7" s="196">
        <v>0.91</v>
      </c>
      <c r="F7" s="197">
        <v>0.91</v>
      </c>
      <c r="G7" s="196">
        <v>0.91</v>
      </c>
      <c r="H7" s="196">
        <v>0.91</v>
      </c>
      <c r="I7" s="196">
        <v>0.77</v>
      </c>
      <c r="J7" s="196">
        <v>0.77</v>
      </c>
      <c r="K7" s="196">
        <v>0.77</v>
      </c>
      <c r="L7" s="196">
        <v>0.77</v>
      </c>
      <c r="M7" s="197">
        <v>0.77</v>
      </c>
      <c r="N7" s="196">
        <v>0.77</v>
      </c>
      <c r="O7" s="196">
        <v>0.77</v>
      </c>
      <c r="P7" s="6" t="s">
        <v>33</v>
      </c>
    </row>
    <row r="8" spans="1:16" x14ac:dyDescent="0.2">
      <c r="A8" s="5">
        <v>1</v>
      </c>
      <c r="B8" s="196">
        <v>0.91</v>
      </c>
      <c r="C8" s="196">
        <v>0.91</v>
      </c>
      <c r="D8" s="196">
        <v>0.91</v>
      </c>
      <c r="E8" s="196">
        <v>0.91</v>
      </c>
      <c r="F8" s="197">
        <v>0.91</v>
      </c>
      <c r="G8" s="196">
        <v>0.91</v>
      </c>
      <c r="H8" s="196">
        <v>0.91</v>
      </c>
      <c r="I8" s="196">
        <v>0.77</v>
      </c>
      <c r="J8" s="196">
        <v>0.77</v>
      </c>
      <c r="K8" s="196">
        <v>0.77</v>
      </c>
      <c r="L8" s="196">
        <v>0.77</v>
      </c>
      <c r="M8" s="197">
        <v>0.77</v>
      </c>
      <c r="N8" s="196">
        <v>0.77</v>
      </c>
      <c r="O8" s="196">
        <v>0.77</v>
      </c>
      <c r="P8" s="6" t="s">
        <v>33</v>
      </c>
    </row>
    <row r="9" spans="1:16" x14ac:dyDescent="0.2">
      <c r="A9" s="5">
        <v>2</v>
      </c>
      <c r="B9" s="196">
        <v>0.91</v>
      </c>
      <c r="C9" s="196">
        <v>0.91</v>
      </c>
      <c r="D9" s="196">
        <v>0.91</v>
      </c>
      <c r="E9" s="196">
        <v>0.91</v>
      </c>
      <c r="F9" s="197">
        <v>0.91</v>
      </c>
      <c r="G9" s="196">
        <v>0.91</v>
      </c>
      <c r="H9" s="196">
        <v>0.91</v>
      </c>
      <c r="I9" s="196">
        <v>0.77</v>
      </c>
      <c r="J9" s="196">
        <v>0.77</v>
      </c>
      <c r="K9" s="196">
        <v>0.77</v>
      </c>
      <c r="L9" s="196">
        <v>0.77</v>
      </c>
      <c r="M9" s="197">
        <v>0.77</v>
      </c>
      <c r="N9" s="196">
        <v>0.77</v>
      </c>
      <c r="O9" s="196">
        <v>0.77</v>
      </c>
      <c r="P9" s="6" t="s">
        <v>33</v>
      </c>
    </row>
    <row r="10" spans="1:16" x14ac:dyDescent="0.2">
      <c r="A10" s="5">
        <v>3</v>
      </c>
      <c r="B10" s="196">
        <v>0.91</v>
      </c>
      <c r="C10" s="196">
        <v>0.91</v>
      </c>
      <c r="D10" s="196">
        <v>0.91</v>
      </c>
      <c r="E10" s="196">
        <v>0.91</v>
      </c>
      <c r="F10" s="197">
        <v>0.91</v>
      </c>
      <c r="G10" s="196">
        <v>0.91</v>
      </c>
      <c r="H10" s="196">
        <v>0.91</v>
      </c>
      <c r="I10" s="196">
        <v>0.77</v>
      </c>
      <c r="J10" s="196">
        <v>0.77</v>
      </c>
      <c r="K10" s="196">
        <v>0.77</v>
      </c>
      <c r="L10" s="196">
        <v>0.77</v>
      </c>
      <c r="M10" s="197">
        <v>0.77</v>
      </c>
      <c r="N10" s="196">
        <v>0.77</v>
      </c>
      <c r="O10" s="196">
        <v>0.77</v>
      </c>
      <c r="P10" s="6" t="s">
        <v>33</v>
      </c>
    </row>
    <row r="11" spans="1:16" x14ac:dyDescent="0.2">
      <c r="A11" s="5">
        <v>4</v>
      </c>
      <c r="B11" s="196">
        <v>0.91</v>
      </c>
      <c r="C11" s="196">
        <v>0.91</v>
      </c>
      <c r="D11" s="196">
        <v>0.91</v>
      </c>
      <c r="E11" s="196">
        <v>0.91</v>
      </c>
      <c r="F11" s="197">
        <v>0.91</v>
      </c>
      <c r="G11" s="196">
        <v>0.91</v>
      </c>
      <c r="H11" s="196">
        <v>0.91</v>
      </c>
      <c r="I11" s="196">
        <v>0.77</v>
      </c>
      <c r="J11" s="196">
        <v>0.77</v>
      </c>
      <c r="K11" s="196">
        <v>0.77</v>
      </c>
      <c r="L11" s="196">
        <v>0.77</v>
      </c>
      <c r="M11" s="197">
        <v>0.77</v>
      </c>
      <c r="N11" s="196">
        <v>0.77</v>
      </c>
      <c r="O11" s="196">
        <v>0.77</v>
      </c>
      <c r="P11" s="6" t="s">
        <v>33</v>
      </c>
    </row>
    <row r="12" spans="1:16" x14ac:dyDescent="0.2">
      <c r="A12" s="5">
        <v>5</v>
      </c>
      <c r="B12" s="196">
        <v>0.91</v>
      </c>
      <c r="C12" s="196">
        <v>0.91</v>
      </c>
      <c r="D12" s="196">
        <v>0.91</v>
      </c>
      <c r="E12" s="196">
        <v>0.91</v>
      </c>
      <c r="F12" s="197">
        <v>0.91</v>
      </c>
      <c r="G12" s="196">
        <v>0.91</v>
      </c>
      <c r="H12" s="196">
        <v>0.91</v>
      </c>
      <c r="I12" s="196">
        <v>0.77</v>
      </c>
      <c r="J12" s="196">
        <v>0.77</v>
      </c>
      <c r="K12" s="196">
        <v>0.77</v>
      </c>
      <c r="L12" s="196">
        <v>0.77</v>
      </c>
      <c r="M12" s="197">
        <v>0.77</v>
      </c>
      <c r="N12" s="196">
        <v>0.77</v>
      </c>
      <c r="O12" s="196">
        <v>0.77</v>
      </c>
      <c r="P12" s="6" t="s">
        <v>33</v>
      </c>
    </row>
    <row r="13" spans="1:16" x14ac:dyDescent="0.2">
      <c r="A13" s="5">
        <v>6</v>
      </c>
      <c r="B13" s="196">
        <v>0.91</v>
      </c>
      <c r="C13" s="196">
        <v>0.91</v>
      </c>
      <c r="D13" s="196">
        <v>0.91</v>
      </c>
      <c r="E13" s="196">
        <v>0.91</v>
      </c>
      <c r="F13" s="197">
        <v>0.91</v>
      </c>
      <c r="G13" s="196">
        <v>0.91</v>
      </c>
      <c r="H13" s="196">
        <v>0.91</v>
      </c>
      <c r="I13" s="196">
        <v>0.77</v>
      </c>
      <c r="J13" s="196">
        <v>0.77</v>
      </c>
      <c r="K13" s="196">
        <v>0.77</v>
      </c>
      <c r="L13" s="196">
        <v>0.77</v>
      </c>
      <c r="M13" s="197">
        <v>0.77</v>
      </c>
      <c r="N13" s="196">
        <v>0.77</v>
      </c>
      <c r="O13" s="196">
        <v>0.77</v>
      </c>
      <c r="P13" s="6" t="s">
        <v>33</v>
      </c>
    </row>
    <row r="14" spans="1:16" x14ac:dyDescent="0.2">
      <c r="A14" s="5">
        <v>7</v>
      </c>
      <c r="B14" s="196">
        <v>0.91</v>
      </c>
      <c r="C14" s="196">
        <v>0.91</v>
      </c>
      <c r="D14" s="196">
        <v>0.91</v>
      </c>
      <c r="E14" s="196">
        <v>0.91</v>
      </c>
      <c r="F14" s="197">
        <v>0.91</v>
      </c>
      <c r="G14" s="196">
        <v>0.91</v>
      </c>
      <c r="H14" s="196">
        <v>0.91</v>
      </c>
      <c r="I14" s="196">
        <v>0.77</v>
      </c>
      <c r="J14" s="196">
        <v>0.77</v>
      </c>
      <c r="K14" s="196">
        <v>0.77</v>
      </c>
      <c r="L14" s="196">
        <v>0.77</v>
      </c>
      <c r="M14" s="197">
        <v>0.77</v>
      </c>
      <c r="N14" s="196">
        <v>0.77</v>
      </c>
      <c r="O14" s="196">
        <v>0.77</v>
      </c>
      <c r="P14" s="6" t="s">
        <v>33</v>
      </c>
    </row>
    <row r="15" spans="1:16" x14ac:dyDescent="0.2">
      <c r="A15" s="5">
        <v>8</v>
      </c>
      <c r="B15" s="196">
        <v>0.91</v>
      </c>
      <c r="C15" s="196">
        <v>0.91</v>
      </c>
      <c r="D15" s="196">
        <v>0.91</v>
      </c>
      <c r="E15" s="196">
        <v>0.91</v>
      </c>
      <c r="F15" s="197">
        <v>0.91</v>
      </c>
      <c r="G15" s="196">
        <v>0.91</v>
      </c>
      <c r="H15" s="196">
        <v>0.91</v>
      </c>
      <c r="I15" s="196">
        <v>0.77</v>
      </c>
      <c r="J15" s="196">
        <v>0.77</v>
      </c>
      <c r="K15" s="196">
        <v>0.77</v>
      </c>
      <c r="L15" s="196">
        <v>0.77</v>
      </c>
      <c r="M15" s="197">
        <v>0.77</v>
      </c>
      <c r="N15" s="196">
        <v>0.77</v>
      </c>
      <c r="O15" s="196">
        <v>0.77</v>
      </c>
      <c r="P15" s="6" t="s">
        <v>33</v>
      </c>
    </row>
    <row r="16" spans="1:16" x14ac:dyDescent="0.2">
      <c r="A16" s="5">
        <v>9</v>
      </c>
      <c r="B16" s="196">
        <v>0.91</v>
      </c>
      <c r="C16" s="196">
        <v>0.91</v>
      </c>
      <c r="D16" s="196">
        <v>0.91</v>
      </c>
      <c r="E16" s="196">
        <v>0.91</v>
      </c>
      <c r="F16" s="197">
        <v>0.91</v>
      </c>
      <c r="G16" s="196">
        <v>0.91</v>
      </c>
      <c r="H16" s="196">
        <v>0.91</v>
      </c>
      <c r="I16" s="196">
        <v>0.77</v>
      </c>
      <c r="J16" s="196">
        <v>0.77</v>
      </c>
      <c r="K16" s="196">
        <v>0.77</v>
      </c>
      <c r="L16" s="196">
        <v>0.77</v>
      </c>
      <c r="M16" s="197">
        <v>0.77</v>
      </c>
      <c r="N16" s="196">
        <v>0.77</v>
      </c>
      <c r="O16" s="196">
        <v>0.77</v>
      </c>
      <c r="P16" s="6" t="s">
        <v>33</v>
      </c>
    </row>
    <row r="17" spans="1:16" x14ac:dyDescent="0.2">
      <c r="A17" s="5">
        <v>10</v>
      </c>
      <c r="B17" s="196">
        <v>0.91</v>
      </c>
      <c r="C17" s="196">
        <v>0.91</v>
      </c>
      <c r="D17" s="196">
        <v>0.91</v>
      </c>
      <c r="E17" s="196">
        <v>0.91</v>
      </c>
      <c r="F17" s="197">
        <v>0.91</v>
      </c>
      <c r="G17" s="196">
        <v>0.91</v>
      </c>
      <c r="H17" s="196">
        <v>0.91</v>
      </c>
      <c r="I17" s="196">
        <v>0.77</v>
      </c>
      <c r="J17" s="196">
        <v>0.77</v>
      </c>
      <c r="K17" s="196">
        <v>0.77</v>
      </c>
      <c r="L17" s="196">
        <v>0.77</v>
      </c>
      <c r="M17" s="197">
        <v>0.77</v>
      </c>
      <c r="N17" s="196">
        <v>0.77</v>
      </c>
      <c r="O17" s="196">
        <v>0.77</v>
      </c>
      <c r="P17" s="6" t="s">
        <v>33</v>
      </c>
    </row>
    <row r="18" spans="1:16" x14ac:dyDescent="0.2">
      <c r="A18" s="5">
        <v>11</v>
      </c>
      <c r="B18" s="196">
        <v>0.91</v>
      </c>
      <c r="C18" s="196">
        <v>0.91</v>
      </c>
      <c r="D18" s="196">
        <v>0.91</v>
      </c>
      <c r="E18" s="196">
        <v>0.91</v>
      </c>
      <c r="F18" s="197">
        <v>0.91</v>
      </c>
      <c r="G18" s="196">
        <v>0.91</v>
      </c>
      <c r="H18" s="196">
        <v>0.91</v>
      </c>
      <c r="I18" s="196">
        <v>0.77</v>
      </c>
      <c r="J18" s="196">
        <v>0.77</v>
      </c>
      <c r="K18" s="196">
        <v>0.77</v>
      </c>
      <c r="L18" s="196">
        <v>0.77</v>
      </c>
      <c r="M18" s="197">
        <v>0.77</v>
      </c>
      <c r="N18" s="196">
        <v>0.77</v>
      </c>
      <c r="O18" s="196">
        <v>0.77</v>
      </c>
      <c r="P18" s="6" t="s">
        <v>33</v>
      </c>
    </row>
    <row r="19" spans="1:16" x14ac:dyDescent="0.2">
      <c r="A19" s="5">
        <v>12</v>
      </c>
      <c r="B19" s="196">
        <v>0.91</v>
      </c>
      <c r="C19" s="196">
        <v>0.91</v>
      </c>
      <c r="D19" s="196">
        <v>0.91</v>
      </c>
      <c r="E19" s="196">
        <v>0.91</v>
      </c>
      <c r="F19" s="197">
        <v>0.91</v>
      </c>
      <c r="G19" s="196">
        <v>0.91</v>
      </c>
      <c r="H19" s="196">
        <v>0.91</v>
      </c>
      <c r="I19" s="196">
        <v>0.77</v>
      </c>
      <c r="J19" s="196">
        <v>0.77</v>
      </c>
      <c r="K19" s="196">
        <v>0.77</v>
      </c>
      <c r="L19" s="196">
        <v>0.77</v>
      </c>
      <c r="M19" s="197">
        <v>0.77</v>
      </c>
      <c r="N19" s="196">
        <v>0.77</v>
      </c>
      <c r="O19" s="196">
        <v>0.77</v>
      </c>
      <c r="P19" s="6" t="s">
        <v>33</v>
      </c>
    </row>
    <row r="20" spans="1:16" x14ac:dyDescent="0.2">
      <c r="A20" s="5">
        <v>13</v>
      </c>
      <c r="B20" s="196">
        <v>0.91</v>
      </c>
      <c r="C20" s="196">
        <v>0.91</v>
      </c>
      <c r="D20" s="196">
        <v>0.91</v>
      </c>
      <c r="E20" s="196">
        <v>0.91</v>
      </c>
      <c r="F20" s="197">
        <v>0.91</v>
      </c>
      <c r="G20" s="196">
        <v>0.91</v>
      </c>
      <c r="H20" s="196">
        <v>0.91</v>
      </c>
      <c r="I20" s="196">
        <v>0.77</v>
      </c>
      <c r="J20" s="196">
        <v>0.77</v>
      </c>
      <c r="K20" s="196">
        <v>0.77</v>
      </c>
      <c r="L20" s="196">
        <v>0.77</v>
      </c>
      <c r="M20" s="197">
        <v>0.77</v>
      </c>
      <c r="N20" s="196">
        <v>0.77</v>
      </c>
      <c r="O20" s="196">
        <v>0.77</v>
      </c>
      <c r="P20" s="6" t="s">
        <v>33</v>
      </c>
    </row>
    <row r="21" spans="1:16" x14ac:dyDescent="0.2">
      <c r="A21" s="5">
        <v>14</v>
      </c>
      <c r="B21" s="196">
        <v>0.91</v>
      </c>
      <c r="C21" s="196">
        <v>0.91</v>
      </c>
      <c r="D21" s="196">
        <v>0.91</v>
      </c>
      <c r="E21" s="196">
        <v>0.91</v>
      </c>
      <c r="F21" s="197">
        <v>0.91</v>
      </c>
      <c r="G21" s="196">
        <v>0.91</v>
      </c>
      <c r="H21" s="196">
        <v>0.91</v>
      </c>
      <c r="I21" s="196">
        <v>0.77</v>
      </c>
      <c r="J21" s="196">
        <v>0.77</v>
      </c>
      <c r="K21" s="196">
        <v>0.77</v>
      </c>
      <c r="L21" s="196">
        <v>0.77</v>
      </c>
      <c r="M21" s="197">
        <v>0.77</v>
      </c>
      <c r="N21" s="196">
        <v>0.77</v>
      </c>
      <c r="O21" s="196">
        <v>0.77</v>
      </c>
      <c r="P21" s="6" t="s">
        <v>33</v>
      </c>
    </row>
    <row r="22" spans="1:16" x14ac:dyDescent="0.2">
      <c r="A22" s="5">
        <v>15</v>
      </c>
      <c r="B22" s="196">
        <v>0.91</v>
      </c>
      <c r="C22" s="196">
        <v>0.91</v>
      </c>
      <c r="D22" s="196">
        <v>0.91</v>
      </c>
      <c r="E22" s="196">
        <v>0.91</v>
      </c>
      <c r="F22" s="197">
        <v>0.91</v>
      </c>
      <c r="G22" s="196">
        <v>0.91</v>
      </c>
      <c r="H22" s="196">
        <v>0.91</v>
      </c>
      <c r="I22" s="196">
        <v>0.77</v>
      </c>
      <c r="J22" s="196">
        <v>0.77</v>
      </c>
      <c r="K22" s="196">
        <v>0.77</v>
      </c>
      <c r="L22" s="196">
        <v>0.77</v>
      </c>
      <c r="M22" s="197">
        <v>0.77</v>
      </c>
      <c r="N22" s="196">
        <v>0.77</v>
      </c>
      <c r="O22" s="196">
        <v>0.77</v>
      </c>
      <c r="P22" s="196">
        <v>0.12</v>
      </c>
    </row>
    <row r="23" spans="1:16" x14ac:dyDescent="0.2">
      <c r="A23" s="5">
        <v>16</v>
      </c>
      <c r="B23" s="196">
        <v>0.91</v>
      </c>
      <c r="C23" s="196">
        <v>0.91</v>
      </c>
      <c r="D23" s="196">
        <v>0.91</v>
      </c>
      <c r="E23" s="196">
        <v>0.91</v>
      </c>
      <c r="F23" s="197">
        <v>0.91</v>
      </c>
      <c r="G23" s="196">
        <v>0.91</v>
      </c>
      <c r="H23" s="196">
        <v>0.91</v>
      </c>
      <c r="I23" s="196">
        <v>0.77</v>
      </c>
      <c r="J23" s="196">
        <v>0.77</v>
      </c>
      <c r="K23" s="196">
        <v>0.77</v>
      </c>
      <c r="L23" s="196">
        <v>0.77</v>
      </c>
      <c r="M23" s="197">
        <v>0.77</v>
      </c>
      <c r="N23" s="196">
        <v>0.77</v>
      </c>
      <c r="O23" s="196">
        <v>0.77</v>
      </c>
      <c r="P23" s="196">
        <v>0.12</v>
      </c>
    </row>
    <row r="24" spans="1:16" x14ac:dyDescent="0.2">
      <c r="A24" s="5">
        <v>17</v>
      </c>
      <c r="B24" s="196">
        <v>0.91</v>
      </c>
      <c r="C24" s="196">
        <v>0.91</v>
      </c>
      <c r="D24" s="196">
        <v>0.91</v>
      </c>
      <c r="E24" s="196">
        <v>0.91</v>
      </c>
      <c r="F24" s="197">
        <v>0.91</v>
      </c>
      <c r="G24" s="196">
        <v>0.91</v>
      </c>
      <c r="H24" s="196">
        <v>0.91</v>
      </c>
      <c r="I24" s="196">
        <v>0.77</v>
      </c>
      <c r="J24" s="196">
        <v>0.77</v>
      </c>
      <c r="K24" s="196">
        <v>0.77</v>
      </c>
      <c r="L24" s="196">
        <v>0.77</v>
      </c>
      <c r="M24" s="197">
        <v>0.77</v>
      </c>
      <c r="N24" s="196">
        <v>0.77</v>
      </c>
      <c r="O24" s="196">
        <v>0.77</v>
      </c>
      <c r="P24" s="196">
        <v>0.12</v>
      </c>
    </row>
    <row r="25" spans="1:16" x14ac:dyDescent="0.2">
      <c r="A25" s="5">
        <v>18</v>
      </c>
      <c r="B25" s="196">
        <v>0.41</v>
      </c>
      <c r="C25" s="196">
        <v>0.57999999999999996</v>
      </c>
      <c r="D25" s="196">
        <v>0.71</v>
      </c>
      <c r="E25" s="196">
        <v>0.91</v>
      </c>
      <c r="F25" s="197">
        <v>1.37</v>
      </c>
      <c r="G25" s="196">
        <v>1.67</v>
      </c>
      <c r="H25" s="196">
        <v>2.23</v>
      </c>
      <c r="I25" s="196">
        <v>0.33</v>
      </c>
      <c r="J25" s="196">
        <v>0.44</v>
      </c>
      <c r="K25" s="196">
        <v>0.55000000000000004</v>
      </c>
      <c r="L25" s="196">
        <v>0.77</v>
      </c>
      <c r="M25" s="197">
        <v>1.1599999999999999</v>
      </c>
      <c r="N25" s="196">
        <v>1.28</v>
      </c>
      <c r="O25" s="196">
        <v>1.59</v>
      </c>
      <c r="P25" s="196">
        <v>0.12</v>
      </c>
    </row>
    <row r="26" spans="1:16" x14ac:dyDescent="0.2">
      <c r="A26" s="5">
        <v>19</v>
      </c>
      <c r="B26" s="196">
        <v>0.41</v>
      </c>
      <c r="C26" s="196">
        <v>0.57999999999999996</v>
      </c>
      <c r="D26" s="196">
        <v>0.71</v>
      </c>
      <c r="E26" s="196">
        <v>0.91</v>
      </c>
      <c r="F26" s="197">
        <v>1.37</v>
      </c>
      <c r="G26" s="196">
        <v>1.67</v>
      </c>
      <c r="H26" s="196">
        <v>2.23</v>
      </c>
      <c r="I26" s="196">
        <v>0.33</v>
      </c>
      <c r="J26" s="196">
        <v>0.44</v>
      </c>
      <c r="K26" s="196">
        <v>0.55000000000000004</v>
      </c>
      <c r="L26" s="196">
        <v>0.77</v>
      </c>
      <c r="M26" s="197">
        <v>1.1599999999999999</v>
      </c>
      <c r="N26" s="196">
        <v>1.28</v>
      </c>
      <c r="O26" s="196">
        <v>1.59</v>
      </c>
      <c r="P26" s="196">
        <v>0.12</v>
      </c>
    </row>
    <row r="27" spans="1:16" x14ac:dyDescent="0.2">
      <c r="A27" s="5">
        <v>20</v>
      </c>
      <c r="B27" s="196">
        <v>0.41</v>
      </c>
      <c r="C27" s="196">
        <v>0.57999999999999996</v>
      </c>
      <c r="D27" s="196">
        <v>0.71</v>
      </c>
      <c r="E27" s="196">
        <v>0.91</v>
      </c>
      <c r="F27" s="197">
        <v>1.37</v>
      </c>
      <c r="G27" s="196">
        <v>1.67</v>
      </c>
      <c r="H27" s="196">
        <v>2.23</v>
      </c>
      <c r="I27" s="196">
        <v>0.33</v>
      </c>
      <c r="J27" s="196">
        <v>0.44</v>
      </c>
      <c r="K27" s="196">
        <v>0.55000000000000004</v>
      </c>
      <c r="L27" s="196">
        <v>0.77</v>
      </c>
      <c r="M27" s="197">
        <v>1.1599999999999999</v>
      </c>
      <c r="N27" s="196">
        <v>1.28</v>
      </c>
      <c r="O27" s="196">
        <v>1.59</v>
      </c>
      <c r="P27" s="196">
        <v>0.12</v>
      </c>
    </row>
    <row r="28" spans="1:16" x14ac:dyDescent="0.2">
      <c r="A28" s="5">
        <v>21</v>
      </c>
      <c r="B28" s="196">
        <v>0.41</v>
      </c>
      <c r="C28" s="196">
        <v>0.57999999999999996</v>
      </c>
      <c r="D28" s="196">
        <v>0.71</v>
      </c>
      <c r="E28" s="196">
        <v>0.91</v>
      </c>
      <c r="F28" s="197">
        <v>1.37</v>
      </c>
      <c r="G28" s="196">
        <v>1.67</v>
      </c>
      <c r="H28" s="196">
        <v>2.23</v>
      </c>
      <c r="I28" s="196">
        <v>0.33</v>
      </c>
      <c r="J28" s="196">
        <v>0.44</v>
      </c>
      <c r="K28" s="196">
        <v>0.55000000000000004</v>
      </c>
      <c r="L28" s="196">
        <v>0.77</v>
      </c>
      <c r="M28" s="197">
        <v>1.1599999999999999</v>
      </c>
      <c r="N28" s="196">
        <v>1.28</v>
      </c>
      <c r="O28" s="196">
        <v>1.59</v>
      </c>
      <c r="P28" s="196">
        <v>0.12</v>
      </c>
    </row>
    <row r="29" spans="1:16" x14ac:dyDescent="0.2">
      <c r="A29" s="5">
        <v>22</v>
      </c>
      <c r="B29" s="196">
        <v>0.41</v>
      </c>
      <c r="C29" s="196">
        <v>0.57999999999999996</v>
      </c>
      <c r="D29" s="196">
        <v>0.71</v>
      </c>
      <c r="E29" s="196">
        <v>0.91</v>
      </c>
      <c r="F29" s="197">
        <v>1.37</v>
      </c>
      <c r="G29" s="196">
        <v>1.67</v>
      </c>
      <c r="H29" s="196">
        <v>2.23</v>
      </c>
      <c r="I29" s="196">
        <v>0.33</v>
      </c>
      <c r="J29" s="196">
        <v>0.44</v>
      </c>
      <c r="K29" s="196">
        <v>0.55000000000000004</v>
      </c>
      <c r="L29" s="196">
        <v>0.77</v>
      </c>
      <c r="M29" s="197">
        <v>1.1599999999999999</v>
      </c>
      <c r="N29" s="196">
        <v>1.28</v>
      </c>
      <c r="O29" s="196">
        <v>1.59</v>
      </c>
      <c r="P29" s="196">
        <v>0.12</v>
      </c>
    </row>
    <row r="30" spans="1:16" x14ac:dyDescent="0.2">
      <c r="A30" s="5">
        <v>23</v>
      </c>
      <c r="B30" s="196">
        <v>0.41</v>
      </c>
      <c r="C30" s="196">
        <v>0.57999999999999996</v>
      </c>
      <c r="D30" s="196">
        <v>0.71</v>
      </c>
      <c r="E30" s="196">
        <v>0.91</v>
      </c>
      <c r="F30" s="197">
        <v>1.37</v>
      </c>
      <c r="G30" s="196">
        <v>1.67</v>
      </c>
      <c r="H30" s="196">
        <v>2.23</v>
      </c>
      <c r="I30" s="196">
        <v>0.33</v>
      </c>
      <c r="J30" s="196">
        <v>0.44</v>
      </c>
      <c r="K30" s="196">
        <v>0.55000000000000004</v>
      </c>
      <c r="L30" s="196">
        <v>0.77</v>
      </c>
      <c r="M30" s="197">
        <v>1.1599999999999999</v>
      </c>
      <c r="N30" s="196">
        <v>1.28</v>
      </c>
      <c r="O30" s="196">
        <v>1.59</v>
      </c>
      <c r="P30" s="196">
        <v>0.12</v>
      </c>
    </row>
    <row r="31" spans="1:16" x14ac:dyDescent="0.2">
      <c r="A31" s="5">
        <v>24</v>
      </c>
      <c r="B31" s="196">
        <v>0.41</v>
      </c>
      <c r="C31" s="196">
        <v>0.57999999999999996</v>
      </c>
      <c r="D31" s="196">
        <v>0.71</v>
      </c>
      <c r="E31" s="196">
        <v>0.91</v>
      </c>
      <c r="F31" s="197">
        <v>1.37</v>
      </c>
      <c r="G31" s="196">
        <v>1.67</v>
      </c>
      <c r="H31" s="196">
        <v>2.23</v>
      </c>
      <c r="I31" s="196">
        <v>0.33</v>
      </c>
      <c r="J31" s="196">
        <v>0.44</v>
      </c>
      <c r="K31" s="196">
        <v>0.55000000000000004</v>
      </c>
      <c r="L31" s="196">
        <v>0.77</v>
      </c>
      <c r="M31" s="197">
        <v>1.1599999999999999</v>
      </c>
      <c r="N31" s="196">
        <v>1.28</v>
      </c>
      <c r="O31" s="196">
        <v>1.59</v>
      </c>
      <c r="P31" s="196">
        <v>0.12</v>
      </c>
    </row>
    <row r="32" spans="1:16" x14ac:dyDescent="0.2">
      <c r="A32" s="5">
        <v>25</v>
      </c>
      <c r="B32" s="196">
        <v>0.41</v>
      </c>
      <c r="C32" s="196">
        <v>0.57999999999999996</v>
      </c>
      <c r="D32" s="196">
        <v>0.71</v>
      </c>
      <c r="E32" s="196">
        <v>0.91</v>
      </c>
      <c r="F32" s="197">
        <v>1.37</v>
      </c>
      <c r="G32" s="196">
        <v>1.67</v>
      </c>
      <c r="H32" s="196">
        <v>2.23</v>
      </c>
      <c r="I32" s="196">
        <v>0.33</v>
      </c>
      <c r="J32" s="196">
        <v>0.44</v>
      </c>
      <c r="K32" s="196">
        <v>0.55000000000000004</v>
      </c>
      <c r="L32" s="196">
        <v>0.77</v>
      </c>
      <c r="M32" s="197">
        <v>1.1599999999999999</v>
      </c>
      <c r="N32" s="196">
        <v>1.28</v>
      </c>
      <c r="O32" s="196">
        <v>1.59</v>
      </c>
      <c r="P32" s="196">
        <v>0.12</v>
      </c>
    </row>
    <row r="33" spans="1:16" x14ac:dyDescent="0.2">
      <c r="A33" s="5">
        <v>26</v>
      </c>
      <c r="B33" s="196">
        <v>0.41</v>
      </c>
      <c r="C33" s="196">
        <v>0.57999999999999996</v>
      </c>
      <c r="D33" s="196">
        <v>0.71</v>
      </c>
      <c r="E33" s="196">
        <v>0.91</v>
      </c>
      <c r="F33" s="197">
        <v>1.37</v>
      </c>
      <c r="G33" s="196">
        <v>1.71</v>
      </c>
      <c r="H33" s="196">
        <v>2.2799999999999998</v>
      </c>
      <c r="I33" s="196">
        <v>0.34</v>
      </c>
      <c r="J33" s="196">
        <v>0.45</v>
      </c>
      <c r="K33" s="196">
        <v>0.56000000000000005</v>
      </c>
      <c r="L33" s="196">
        <v>0.78</v>
      </c>
      <c r="M33" s="197">
        <v>1.17</v>
      </c>
      <c r="N33" s="196">
        <v>1.32</v>
      </c>
      <c r="O33" s="196">
        <v>1.64</v>
      </c>
      <c r="P33" s="196">
        <v>0.13</v>
      </c>
    </row>
    <row r="34" spans="1:16" x14ac:dyDescent="0.2">
      <c r="A34" s="5">
        <v>27</v>
      </c>
      <c r="B34" s="196">
        <v>0.41</v>
      </c>
      <c r="C34" s="196">
        <v>0.57999999999999996</v>
      </c>
      <c r="D34" s="196">
        <v>0.71</v>
      </c>
      <c r="E34" s="196">
        <v>0.92</v>
      </c>
      <c r="F34" s="197">
        <v>1.38</v>
      </c>
      <c r="G34" s="196">
        <v>1.75</v>
      </c>
      <c r="H34" s="196">
        <v>2.3199999999999998</v>
      </c>
      <c r="I34" s="196">
        <v>0.35</v>
      </c>
      <c r="J34" s="196">
        <v>0.46</v>
      </c>
      <c r="K34" s="196">
        <v>0.56999999999999995</v>
      </c>
      <c r="L34" s="196">
        <v>0.79</v>
      </c>
      <c r="M34" s="197">
        <v>1.19</v>
      </c>
      <c r="N34" s="196">
        <v>1.37</v>
      </c>
      <c r="O34" s="196">
        <v>1.71</v>
      </c>
      <c r="P34" s="196">
        <v>0.13</v>
      </c>
    </row>
    <row r="35" spans="1:16" x14ac:dyDescent="0.2">
      <c r="A35" s="5">
        <v>28</v>
      </c>
      <c r="B35" s="196">
        <v>0.42</v>
      </c>
      <c r="C35" s="196">
        <v>0.57999999999999996</v>
      </c>
      <c r="D35" s="196">
        <v>0.71</v>
      </c>
      <c r="E35" s="196">
        <v>0.93</v>
      </c>
      <c r="F35" s="197">
        <v>1.4</v>
      </c>
      <c r="G35" s="196">
        <v>1.79</v>
      </c>
      <c r="H35" s="196">
        <v>2.37</v>
      </c>
      <c r="I35" s="196">
        <v>0.36</v>
      </c>
      <c r="J35" s="196">
        <v>0.47</v>
      </c>
      <c r="K35" s="196">
        <v>0.57999999999999996</v>
      </c>
      <c r="L35" s="196">
        <v>0.81</v>
      </c>
      <c r="M35" s="197">
        <v>1.22</v>
      </c>
      <c r="N35" s="196">
        <v>1.42</v>
      </c>
      <c r="O35" s="196">
        <v>1.78</v>
      </c>
      <c r="P35" s="196">
        <v>0.14000000000000001</v>
      </c>
    </row>
    <row r="36" spans="1:16" x14ac:dyDescent="0.2">
      <c r="A36" s="5">
        <v>29</v>
      </c>
      <c r="B36" s="196">
        <v>0.43</v>
      </c>
      <c r="C36" s="196">
        <v>0.57999999999999996</v>
      </c>
      <c r="D36" s="196">
        <v>0.72</v>
      </c>
      <c r="E36" s="196">
        <v>0.95</v>
      </c>
      <c r="F36" s="197">
        <v>1.43</v>
      </c>
      <c r="G36" s="196">
        <v>1.85</v>
      </c>
      <c r="H36" s="196">
        <v>2.44</v>
      </c>
      <c r="I36" s="196">
        <v>0.37</v>
      </c>
      <c r="J36" s="196">
        <v>0.48</v>
      </c>
      <c r="K36" s="196">
        <v>0.6</v>
      </c>
      <c r="L36" s="196">
        <v>0.83</v>
      </c>
      <c r="M36" s="197">
        <v>1.25</v>
      </c>
      <c r="N36" s="196">
        <v>1.48</v>
      </c>
      <c r="O36" s="196">
        <v>1.86</v>
      </c>
      <c r="P36" s="196">
        <v>0.15</v>
      </c>
    </row>
    <row r="37" spans="1:16" x14ac:dyDescent="0.2">
      <c r="A37" s="5">
        <v>30</v>
      </c>
      <c r="B37" s="196">
        <v>0.44</v>
      </c>
      <c r="C37" s="196">
        <v>0.59</v>
      </c>
      <c r="D37" s="196">
        <v>0.73</v>
      </c>
      <c r="E37" s="196">
        <v>0.96</v>
      </c>
      <c r="F37" s="197">
        <v>1.44</v>
      </c>
      <c r="G37" s="196">
        <v>1.9</v>
      </c>
      <c r="H37" s="196">
        <v>2.52</v>
      </c>
      <c r="I37" s="196">
        <v>0.38</v>
      </c>
      <c r="J37" s="196">
        <v>0.49</v>
      </c>
      <c r="K37" s="196">
        <v>0.62</v>
      </c>
      <c r="L37" s="196">
        <v>0.85</v>
      </c>
      <c r="M37" s="197">
        <v>1.28</v>
      </c>
      <c r="N37" s="196">
        <v>1.53</v>
      </c>
      <c r="O37" s="196">
        <v>1.93</v>
      </c>
      <c r="P37" s="196">
        <v>0.16</v>
      </c>
    </row>
    <row r="38" spans="1:16" x14ac:dyDescent="0.2">
      <c r="A38" s="5">
        <v>31</v>
      </c>
      <c r="B38" s="196">
        <v>0.47</v>
      </c>
      <c r="C38" s="196">
        <v>0.67</v>
      </c>
      <c r="D38" s="196">
        <v>0.79</v>
      </c>
      <c r="E38" s="196">
        <v>1</v>
      </c>
      <c r="F38" s="197">
        <v>1.5</v>
      </c>
      <c r="G38" s="196">
        <v>2.04</v>
      </c>
      <c r="H38" s="196">
        <v>2.6</v>
      </c>
      <c r="I38" s="196">
        <v>0.4</v>
      </c>
      <c r="J38" s="196">
        <v>0.55000000000000004</v>
      </c>
      <c r="K38" s="196">
        <v>0.63</v>
      </c>
      <c r="L38" s="196">
        <v>0.87</v>
      </c>
      <c r="M38" s="197">
        <v>1.31</v>
      </c>
      <c r="N38" s="196">
        <v>1.6</v>
      </c>
      <c r="O38" s="196">
        <v>2.0099999999999998</v>
      </c>
      <c r="P38" s="196">
        <v>0.18</v>
      </c>
    </row>
    <row r="39" spans="1:16" x14ac:dyDescent="0.2">
      <c r="A39" s="5">
        <v>32</v>
      </c>
      <c r="B39" s="196">
        <v>0.5</v>
      </c>
      <c r="C39" s="196">
        <v>0.69</v>
      </c>
      <c r="D39" s="196">
        <v>0.81</v>
      </c>
      <c r="E39" s="196">
        <v>1.03</v>
      </c>
      <c r="F39" s="197">
        <v>1.55</v>
      </c>
      <c r="G39" s="196">
        <v>2.11</v>
      </c>
      <c r="H39" s="196">
        <v>2.71</v>
      </c>
      <c r="I39" s="196">
        <v>0.42</v>
      </c>
      <c r="J39" s="196">
        <v>0.56999999999999995</v>
      </c>
      <c r="K39" s="196">
        <v>0.65</v>
      </c>
      <c r="L39" s="196">
        <v>0.88</v>
      </c>
      <c r="M39" s="197">
        <v>1.32</v>
      </c>
      <c r="N39" s="196">
        <v>1.66</v>
      </c>
      <c r="O39" s="196">
        <v>2.1</v>
      </c>
      <c r="P39" s="196">
        <v>0.2</v>
      </c>
    </row>
    <row r="40" spans="1:16" x14ac:dyDescent="0.2">
      <c r="A40" s="5">
        <v>33</v>
      </c>
      <c r="B40" s="196">
        <v>0.53</v>
      </c>
      <c r="C40" s="196">
        <v>0.72</v>
      </c>
      <c r="D40" s="196">
        <v>0.84</v>
      </c>
      <c r="E40" s="196">
        <v>1.06</v>
      </c>
      <c r="F40" s="197">
        <v>1.59</v>
      </c>
      <c r="G40" s="196">
        <v>2.2000000000000002</v>
      </c>
      <c r="H40" s="196">
        <v>2.81</v>
      </c>
      <c r="I40" s="196">
        <v>0.45</v>
      </c>
      <c r="J40" s="196">
        <v>0.59</v>
      </c>
      <c r="K40" s="196">
        <v>0.67</v>
      </c>
      <c r="L40" s="196">
        <v>0.89</v>
      </c>
      <c r="M40" s="197">
        <v>1.34</v>
      </c>
      <c r="N40" s="196">
        <v>1.72</v>
      </c>
      <c r="O40" s="196">
        <v>2.19</v>
      </c>
      <c r="P40" s="196">
        <v>0.22</v>
      </c>
    </row>
    <row r="41" spans="1:16" x14ac:dyDescent="0.2">
      <c r="A41" s="5">
        <v>34</v>
      </c>
      <c r="B41" s="196">
        <v>0.56000000000000005</v>
      </c>
      <c r="C41" s="196">
        <v>0.75</v>
      </c>
      <c r="D41" s="196">
        <v>0.87</v>
      </c>
      <c r="E41" s="196">
        <v>1.0900000000000001</v>
      </c>
      <c r="F41" s="197">
        <v>1.64</v>
      </c>
      <c r="G41" s="196">
        <v>2.3199999999999998</v>
      </c>
      <c r="H41" s="196">
        <v>2.91</v>
      </c>
      <c r="I41" s="196">
        <v>0.48</v>
      </c>
      <c r="J41" s="196">
        <v>0.61</v>
      </c>
      <c r="K41" s="196">
        <v>0.69</v>
      </c>
      <c r="L41" s="196">
        <v>0.9</v>
      </c>
      <c r="M41" s="197">
        <v>1.35</v>
      </c>
      <c r="N41" s="196">
        <v>1.78</v>
      </c>
      <c r="O41" s="196">
        <v>2.29</v>
      </c>
      <c r="P41" s="196">
        <v>0.24</v>
      </c>
    </row>
    <row r="42" spans="1:16" x14ac:dyDescent="0.2">
      <c r="A42" s="5">
        <v>35</v>
      </c>
      <c r="B42" s="196">
        <v>0.6</v>
      </c>
      <c r="C42" s="196">
        <v>0.79</v>
      </c>
      <c r="D42" s="196">
        <v>0.9</v>
      </c>
      <c r="E42" s="196">
        <v>1.1299999999999999</v>
      </c>
      <c r="F42" s="197">
        <v>1.7</v>
      </c>
      <c r="G42" s="196">
        <v>2.42</v>
      </c>
      <c r="H42" s="196">
        <v>3.01</v>
      </c>
      <c r="I42" s="196">
        <v>0.51</v>
      </c>
      <c r="J42" s="196">
        <v>0.63</v>
      </c>
      <c r="K42" s="196">
        <v>0.71</v>
      </c>
      <c r="L42" s="196">
        <v>0.91</v>
      </c>
      <c r="M42" s="197">
        <v>1.37</v>
      </c>
      <c r="N42" s="196">
        <v>1.85</v>
      </c>
      <c r="O42" s="196">
        <v>2.38</v>
      </c>
      <c r="P42" s="196">
        <v>0.26</v>
      </c>
    </row>
    <row r="43" spans="1:16" x14ac:dyDescent="0.2">
      <c r="A43" s="5">
        <v>36</v>
      </c>
      <c r="B43" s="196">
        <v>0.66</v>
      </c>
      <c r="C43" s="196">
        <v>0.83</v>
      </c>
      <c r="D43" s="196">
        <v>0.97</v>
      </c>
      <c r="E43" s="196">
        <v>1.22</v>
      </c>
      <c r="F43" s="197">
        <v>1.83</v>
      </c>
      <c r="G43" s="196">
        <v>2.61</v>
      </c>
      <c r="H43" s="196">
        <v>3.24</v>
      </c>
      <c r="I43" s="196">
        <v>0.54</v>
      </c>
      <c r="J43" s="196">
        <v>0.68</v>
      </c>
      <c r="K43" s="196">
        <v>0.77</v>
      </c>
      <c r="L43" s="196">
        <v>0.98</v>
      </c>
      <c r="M43" s="197">
        <v>1.47</v>
      </c>
      <c r="N43" s="196">
        <v>2</v>
      </c>
      <c r="O43" s="196">
        <v>2.56</v>
      </c>
      <c r="P43" s="196">
        <v>0.28000000000000003</v>
      </c>
    </row>
    <row r="44" spans="1:16" x14ac:dyDescent="0.2">
      <c r="A44" s="5">
        <v>37</v>
      </c>
      <c r="B44" s="196">
        <v>0.71</v>
      </c>
      <c r="C44" s="196">
        <v>0.89</v>
      </c>
      <c r="D44" s="196">
        <v>1.04</v>
      </c>
      <c r="E44" s="196">
        <v>1.33</v>
      </c>
      <c r="F44" s="197">
        <v>2</v>
      </c>
      <c r="G44" s="196">
        <v>2.86</v>
      </c>
      <c r="H44" s="196">
        <v>3.53</v>
      </c>
      <c r="I44" s="196">
        <v>0.57999999999999996</v>
      </c>
      <c r="J44" s="196">
        <v>0.72</v>
      </c>
      <c r="K44" s="196">
        <v>0.83</v>
      </c>
      <c r="L44" s="196">
        <v>1.05</v>
      </c>
      <c r="M44" s="197">
        <v>1.58</v>
      </c>
      <c r="N44" s="196">
        <v>2.15</v>
      </c>
      <c r="O44" s="196">
        <v>2.78</v>
      </c>
      <c r="P44" s="196">
        <v>0.3</v>
      </c>
    </row>
    <row r="45" spans="1:16" x14ac:dyDescent="0.2">
      <c r="A45" s="5">
        <v>38</v>
      </c>
      <c r="B45" s="196">
        <v>0.77</v>
      </c>
      <c r="C45" s="196">
        <v>0.95</v>
      </c>
      <c r="D45" s="196">
        <v>1.1299999999999999</v>
      </c>
      <c r="E45" s="196">
        <v>1.43</v>
      </c>
      <c r="F45" s="197">
        <v>2.15</v>
      </c>
      <c r="G45" s="196">
        <v>3.14</v>
      </c>
      <c r="H45" s="196">
        <v>3.86</v>
      </c>
      <c r="I45" s="196">
        <v>0.62</v>
      </c>
      <c r="J45" s="196">
        <v>0.77</v>
      </c>
      <c r="K45" s="196">
        <v>0.89</v>
      </c>
      <c r="L45" s="196">
        <v>1.1299999999999999</v>
      </c>
      <c r="M45" s="197">
        <v>1.7</v>
      </c>
      <c r="N45" s="196">
        <v>2.31</v>
      </c>
      <c r="O45" s="196">
        <v>3.01</v>
      </c>
      <c r="P45" s="196">
        <v>0.33</v>
      </c>
    </row>
    <row r="46" spans="1:16" x14ac:dyDescent="0.2">
      <c r="A46" s="5">
        <v>39</v>
      </c>
      <c r="B46" s="196">
        <v>0.84</v>
      </c>
      <c r="C46" s="196">
        <v>1.03</v>
      </c>
      <c r="D46" s="196">
        <v>1.24</v>
      </c>
      <c r="E46" s="196">
        <v>1.54</v>
      </c>
      <c r="F46" s="197">
        <v>2.31</v>
      </c>
      <c r="G46" s="196">
        <v>3.45</v>
      </c>
      <c r="H46" s="196">
        <v>4.26</v>
      </c>
      <c r="I46" s="196">
        <v>0.66</v>
      </c>
      <c r="J46" s="196">
        <v>0.83</v>
      </c>
      <c r="K46" s="196">
        <v>0.95</v>
      </c>
      <c r="L46" s="196">
        <v>1.21</v>
      </c>
      <c r="M46" s="197">
        <v>1.82</v>
      </c>
      <c r="N46" s="196">
        <v>2.4700000000000002</v>
      </c>
      <c r="O46" s="196">
        <v>3.28</v>
      </c>
      <c r="P46" s="196">
        <v>0.36</v>
      </c>
    </row>
    <row r="47" spans="1:16" x14ac:dyDescent="0.2">
      <c r="A47" s="5">
        <v>40</v>
      </c>
      <c r="B47" s="196">
        <v>0.9</v>
      </c>
      <c r="C47" s="196">
        <v>1.1100000000000001</v>
      </c>
      <c r="D47" s="196">
        <v>1.38</v>
      </c>
      <c r="E47" s="196">
        <v>1.67</v>
      </c>
      <c r="F47" s="197">
        <v>2.5099999999999998</v>
      </c>
      <c r="G47" s="196">
        <v>3.78</v>
      </c>
      <c r="H47" s="196">
        <v>4.7</v>
      </c>
      <c r="I47" s="196">
        <v>0.7</v>
      </c>
      <c r="J47" s="196">
        <v>0.89</v>
      </c>
      <c r="K47" s="196">
        <v>1.01</v>
      </c>
      <c r="L47" s="196">
        <v>1.3</v>
      </c>
      <c r="M47" s="197">
        <v>1.95</v>
      </c>
      <c r="N47" s="196">
        <v>2.64</v>
      </c>
      <c r="O47" s="196">
        <v>3.58</v>
      </c>
      <c r="P47" s="196">
        <v>0.4</v>
      </c>
    </row>
    <row r="48" spans="1:16" x14ac:dyDescent="0.2">
      <c r="A48" s="5">
        <v>41</v>
      </c>
      <c r="B48" s="196">
        <v>0.97</v>
      </c>
      <c r="C48" s="196">
        <v>1.24</v>
      </c>
      <c r="D48" s="196">
        <v>1.46</v>
      </c>
      <c r="E48" s="196">
        <v>1.87</v>
      </c>
      <c r="F48" s="197">
        <v>2.81</v>
      </c>
      <c r="G48" s="196">
        <v>4.09</v>
      </c>
      <c r="H48" s="196">
        <v>5.18</v>
      </c>
      <c r="I48" s="196">
        <v>0.74</v>
      </c>
      <c r="J48" s="196">
        <v>0.96</v>
      </c>
      <c r="K48" s="196">
        <v>1.0900000000000001</v>
      </c>
      <c r="L48" s="196">
        <v>1.41</v>
      </c>
      <c r="M48" s="197">
        <v>2.12</v>
      </c>
      <c r="N48" s="196">
        <v>3.03</v>
      </c>
      <c r="O48" s="196">
        <v>3.95</v>
      </c>
      <c r="P48" s="196">
        <v>0.45</v>
      </c>
    </row>
    <row r="49" spans="1:16" x14ac:dyDescent="0.2">
      <c r="A49" s="5">
        <v>42</v>
      </c>
      <c r="B49" s="196">
        <v>1.04</v>
      </c>
      <c r="C49" s="196">
        <v>1.36</v>
      </c>
      <c r="D49" s="196">
        <v>1.6</v>
      </c>
      <c r="E49" s="196">
        <v>2.0499999999999998</v>
      </c>
      <c r="F49" s="197">
        <v>3.08</v>
      </c>
      <c r="G49" s="196">
        <v>4.47</v>
      </c>
      <c r="H49" s="196">
        <v>5.69</v>
      </c>
      <c r="I49" s="196">
        <v>0.78</v>
      </c>
      <c r="J49" s="196">
        <v>1.02</v>
      </c>
      <c r="K49" s="196">
        <v>1.1599999999999999</v>
      </c>
      <c r="L49" s="196">
        <v>1.51</v>
      </c>
      <c r="M49" s="197">
        <v>2.27</v>
      </c>
      <c r="N49" s="196">
        <v>3.26</v>
      </c>
      <c r="O49" s="196">
        <v>4.29</v>
      </c>
      <c r="P49" s="196">
        <v>0.51</v>
      </c>
    </row>
    <row r="50" spans="1:16" x14ac:dyDescent="0.2">
      <c r="A50" s="5">
        <v>43</v>
      </c>
      <c r="B50" s="196">
        <v>1.1100000000000001</v>
      </c>
      <c r="C50" s="196">
        <v>1.5</v>
      </c>
      <c r="D50" s="196">
        <v>1.75</v>
      </c>
      <c r="E50" s="196">
        <v>2.23</v>
      </c>
      <c r="F50" s="197">
        <v>3.35</v>
      </c>
      <c r="G50" s="196">
        <v>4.88</v>
      </c>
      <c r="H50" s="196">
        <v>6.23</v>
      </c>
      <c r="I50" s="196">
        <v>0.82</v>
      </c>
      <c r="J50" s="196">
        <v>1.1000000000000001</v>
      </c>
      <c r="K50" s="196">
        <v>1.24</v>
      </c>
      <c r="L50" s="196">
        <v>1.64</v>
      </c>
      <c r="M50" s="197">
        <v>2.46</v>
      </c>
      <c r="N50" s="196">
        <v>3.52</v>
      </c>
      <c r="O50" s="196">
        <v>4.66</v>
      </c>
      <c r="P50" s="196">
        <v>0.57999999999999996</v>
      </c>
    </row>
    <row r="51" spans="1:16" x14ac:dyDescent="0.2">
      <c r="A51" s="5">
        <v>44</v>
      </c>
      <c r="B51" s="196">
        <v>1.2</v>
      </c>
      <c r="C51" s="196">
        <v>1.66</v>
      </c>
      <c r="D51" s="196">
        <v>1.91</v>
      </c>
      <c r="E51" s="196">
        <v>2.44</v>
      </c>
      <c r="F51" s="197">
        <v>3.66</v>
      </c>
      <c r="G51" s="196">
        <v>5.33</v>
      </c>
      <c r="H51" s="196">
        <v>6.81</v>
      </c>
      <c r="I51" s="196">
        <v>0.87</v>
      </c>
      <c r="J51" s="196">
        <v>1.17</v>
      </c>
      <c r="K51" s="196">
        <v>1.34</v>
      </c>
      <c r="L51" s="196">
        <v>1.76</v>
      </c>
      <c r="M51" s="197">
        <v>2.64</v>
      </c>
      <c r="N51" s="196">
        <v>3.82</v>
      </c>
      <c r="O51" s="196">
        <v>5.0599999999999996</v>
      </c>
      <c r="P51" s="196">
        <v>0.66</v>
      </c>
    </row>
    <row r="52" spans="1:16" x14ac:dyDescent="0.2">
      <c r="A52" s="5">
        <v>45</v>
      </c>
      <c r="B52" s="196">
        <v>1.29</v>
      </c>
      <c r="C52" s="196">
        <v>1.82</v>
      </c>
      <c r="D52" s="196">
        <v>2.09</v>
      </c>
      <c r="E52" s="196">
        <v>2.69</v>
      </c>
      <c r="F52" s="197">
        <v>4.04</v>
      </c>
      <c r="G52" s="196">
        <v>5.81</v>
      </c>
      <c r="H52" s="196">
        <v>7.41</v>
      </c>
      <c r="I52" s="196">
        <v>0.93</v>
      </c>
      <c r="J52" s="196">
        <v>1.27</v>
      </c>
      <c r="K52" s="196">
        <v>1.45</v>
      </c>
      <c r="L52" s="196">
        <v>1.91</v>
      </c>
      <c r="M52" s="197">
        <v>2.87</v>
      </c>
      <c r="N52" s="196">
        <v>4.17</v>
      </c>
      <c r="O52" s="196">
        <v>5.47</v>
      </c>
      <c r="P52" s="196">
        <v>0.75</v>
      </c>
    </row>
    <row r="53" spans="1:16" x14ac:dyDescent="0.2">
      <c r="A53" s="5">
        <v>46</v>
      </c>
      <c r="B53" s="196">
        <v>1.39</v>
      </c>
      <c r="C53" s="196">
        <v>1.99</v>
      </c>
      <c r="D53" s="196">
        <v>2.29</v>
      </c>
      <c r="E53" s="196">
        <v>2.94</v>
      </c>
      <c r="F53" s="197">
        <v>4.41</v>
      </c>
      <c r="G53" s="196">
        <v>6.34</v>
      </c>
      <c r="H53" s="196">
        <v>8.0500000000000007</v>
      </c>
      <c r="I53" s="196">
        <v>1</v>
      </c>
      <c r="J53" s="196">
        <v>1.38</v>
      </c>
      <c r="K53" s="196">
        <v>1.57</v>
      </c>
      <c r="L53" s="196">
        <v>2.06</v>
      </c>
      <c r="M53" s="197">
        <v>3.09</v>
      </c>
      <c r="N53" s="196">
        <v>4.51</v>
      </c>
      <c r="O53" s="196">
        <v>5.89</v>
      </c>
      <c r="P53" s="196">
        <v>0.86</v>
      </c>
    </row>
    <row r="54" spans="1:16" x14ac:dyDescent="0.2">
      <c r="A54" s="5">
        <v>47</v>
      </c>
      <c r="B54" s="196">
        <v>1.51</v>
      </c>
      <c r="C54" s="196">
        <v>2.1800000000000002</v>
      </c>
      <c r="D54" s="196">
        <v>2.5099999999999998</v>
      </c>
      <c r="E54" s="196">
        <v>3.23</v>
      </c>
      <c r="F54" s="197">
        <v>4.8499999999999996</v>
      </c>
      <c r="G54" s="196">
        <v>6.92</v>
      </c>
      <c r="H54" s="196">
        <v>8.7100000000000009</v>
      </c>
      <c r="I54" s="196">
        <v>1.0900000000000001</v>
      </c>
      <c r="J54" s="196">
        <v>1.5</v>
      </c>
      <c r="K54" s="196">
        <v>1.71</v>
      </c>
      <c r="L54" s="196">
        <v>2.23</v>
      </c>
      <c r="M54" s="197">
        <v>3.35</v>
      </c>
      <c r="N54" s="196">
        <v>4.8899999999999997</v>
      </c>
      <c r="O54" s="196">
        <v>6.33</v>
      </c>
      <c r="P54" s="196">
        <v>1</v>
      </c>
    </row>
    <row r="55" spans="1:16" x14ac:dyDescent="0.2">
      <c r="A55" s="5">
        <v>48</v>
      </c>
      <c r="B55" s="196">
        <v>1.64</v>
      </c>
      <c r="C55" s="196">
        <v>2.37</v>
      </c>
      <c r="D55" s="196">
        <v>2.74</v>
      </c>
      <c r="E55" s="196">
        <v>3.54</v>
      </c>
      <c r="F55" s="197">
        <v>5.31</v>
      </c>
      <c r="G55" s="196">
        <v>7.52</v>
      </c>
      <c r="H55" s="196">
        <v>9.41</v>
      </c>
      <c r="I55" s="196">
        <v>1.18</v>
      </c>
      <c r="J55" s="196">
        <v>1.63</v>
      </c>
      <c r="K55" s="196">
        <v>1.88</v>
      </c>
      <c r="L55" s="196">
        <v>2.39</v>
      </c>
      <c r="M55" s="197">
        <v>3.59</v>
      </c>
      <c r="N55" s="196">
        <v>5.31</v>
      </c>
      <c r="O55" s="196">
        <v>6.8</v>
      </c>
      <c r="P55" s="196">
        <v>1.17</v>
      </c>
    </row>
    <row r="56" spans="1:16" x14ac:dyDescent="0.2">
      <c r="A56" s="5">
        <v>49</v>
      </c>
      <c r="B56" s="196">
        <v>1.78</v>
      </c>
      <c r="C56" s="196">
        <v>2.59</v>
      </c>
      <c r="D56" s="196">
        <v>2.99</v>
      </c>
      <c r="E56" s="196">
        <v>3.87</v>
      </c>
      <c r="F56" s="197">
        <v>5.81</v>
      </c>
      <c r="G56" s="196">
        <v>8.19</v>
      </c>
      <c r="H56" s="196">
        <v>10.15</v>
      </c>
      <c r="I56" s="196">
        <v>1.29</v>
      </c>
      <c r="J56" s="196">
        <v>1.77</v>
      </c>
      <c r="K56" s="196">
        <v>2.0499999999999998</v>
      </c>
      <c r="L56" s="196">
        <v>2.57</v>
      </c>
      <c r="M56" s="197">
        <v>3.86</v>
      </c>
      <c r="N56" s="196">
        <v>5.76</v>
      </c>
      <c r="O56" s="196">
        <v>7.28</v>
      </c>
      <c r="P56" s="196">
        <v>1.38</v>
      </c>
    </row>
    <row r="57" spans="1:16" x14ac:dyDescent="0.2">
      <c r="A57" s="5">
        <v>50</v>
      </c>
      <c r="B57" s="196">
        <v>1.94</v>
      </c>
      <c r="C57" s="196">
        <v>2.83</v>
      </c>
      <c r="D57" s="196">
        <v>3.27</v>
      </c>
      <c r="E57" s="196">
        <v>4.24</v>
      </c>
      <c r="F57" s="197">
        <v>6.36</v>
      </c>
      <c r="G57" s="196">
        <v>8.9</v>
      </c>
      <c r="H57" s="196">
        <v>10.93</v>
      </c>
      <c r="I57" s="196">
        <v>1.4</v>
      </c>
      <c r="J57" s="196">
        <v>1.93</v>
      </c>
      <c r="K57" s="196">
        <v>2.23</v>
      </c>
      <c r="L57" s="196">
        <v>2.76</v>
      </c>
      <c r="M57" s="197">
        <v>4.1399999999999997</v>
      </c>
      <c r="N57" s="196">
        <v>6.24</v>
      </c>
      <c r="O57" s="196">
        <v>7.77</v>
      </c>
      <c r="P57" s="196">
        <v>1.63</v>
      </c>
    </row>
    <row r="58" spans="1:16" x14ac:dyDescent="0.2">
      <c r="A58" s="5">
        <v>51</v>
      </c>
      <c r="B58" s="196">
        <v>2.12</v>
      </c>
      <c r="C58" s="196">
        <v>2.97</v>
      </c>
      <c r="D58" s="196">
        <v>3.39</v>
      </c>
      <c r="E58" s="196">
        <v>4.3899999999999997</v>
      </c>
      <c r="F58" s="197">
        <v>6.59</v>
      </c>
      <c r="G58" s="196">
        <v>9.65</v>
      </c>
      <c r="H58" s="196">
        <v>11.99</v>
      </c>
      <c r="I58" s="196">
        <v>1.52</v>
      </c>
      <c r="J58" s="196">
        <v>1.97</v>
      </c>
      <c r="K58" s="196">
        <v>2.4</v>
      </c>
      <c r="L58" s="196">
        <v>2.89</v>
      </c>
      <c r="M58" s="197">
        <v>4.34</v>
      </c>
      <c r="N58" s="196">
        <v>6.69</v>
      </c>
      <c r="O58" s="196">
        <v>8.41</v>
      </c>
      <c r="P58" s="196">
        <v>1.92</v>
      </c>
    </row>
    <row r="59" spans="1:16" x14ac:dyDescent="0.2">
      <c r="A59" s="5">
        <v>52</v>
      </c>
      <c r="B59" s="196">
        <v>2.3199999999999998</v>
      </c>
      <c r="C59" s="196">
        <v>3.16</v>
      </c>
      <c r="D59" s="196">
        <v>3.71</v>
      </c>
      <c r="E59" s="196">
        <v>4.7699999999999996</v>
      </c>
      <c r="F59" s="197">
        <v>7.16</v>
      </c>
      <c r="G59" s="196">
        <v>10.46</v>
      </c>
      <c r="H59" s="196">
        <v>12.95</v>
      </c>
      <c r="I59" s="196">
        <v>1.64</v>
      </c>
      <c r="J59" s="196">
        <v>2.0099999999999998</v>
      </c>
      <c r="K59" s="196">
        <v>2.61</v>
      </c>
      <c r="L59" s="196">
        <v>3.09</v>
      </c>
      <c r="M59" s="197">
        <v>4.6399999999999997</v>
      </c>
      <c r="N59" s="196">
        <v>7.22</v>
      </c>
      <c r="O59" s="196">
        <v>8.98</v>
      </c>
      <c r="P59" s="196">
        <v>2.25</v>
      </c>
    </row>
    <row r="60" spans="1:16" x14ac:dyDescent="0.2">
      <c r="A60" s="5">
        <v>53</v>
      </c>
      <c r="B60" s="196">
        <v>2.54</v>
      </c>
      <c r="C60" s="196">
        <v>3.42</v>
      </c>
      <c r="D60" s="196">
        <v>4.05</v>
      </c>
      <c r="E60" s="196">
        <v>5.17</v>
      </c>
      <c r="F60" s="197">
        <v>7.76</v>
      </c>
      <c r="G60" s="196">
        <v>11.35</v>
      </c>
      <c r="H60" s="196">
        <v>13.99</v>
      </c>
      <c r="I60" s="196">
        <v>1.78</v>
      </c>
      <c r="J60" s="196">
        <v>2.06</v>
      </c>
      <c r="K60" s="196">
        <v>2.84</v>
      </c>
      <c r="L60" s="196">
        <v>3.3</v>
      </c>
      <c r="M60" s="197">
        <v>4.95</v>
      </c>
      <c r="N60" s="196">
        <v>7.76</v>
      </c>
      <c r="O60" s="196">
        <v>9.57</v>
      </c>
      <c r="P60" s="196">
        <v>2.62</v>
      </c>
    </row>
    <row r="61" spans="1:16" x14ac:dyDescent="0.2">
      <c r="A61" s="5">
        <v>54</v>
      </c>
      <c r="B61" s="196">
        <v>2.79</v>
      </c>
      <c r="C61" s="196">
        <v>3.7</v>
      </c>
      <c r="D61" s="196">
        <v>4.4400000000000004</v>
      </c>
      <c r="E61" s="196">
        <v>5.61</v>
      </c>
      <c r="F61" s="197">
        <v>8.42</v>
      </c>
      <c r="G61" s="196">
        <v>12.3</v>
      </c>
      <c r="H61" s="196">
        <v>15.13</v>
      </c>
      <c r="I61" s="196">
        <v>1.92</v>
      </c>
      <c r="J61" s="196">
        <v>2.23</v>
      </c>
      <c r="K61" s="196">
        <v>3.08</v>
      </c>
      <c r="L61" s="196">
        <v>3.54</v>
      </c>
      <c r="M61" s="197">
        <v>5.31</v>
      </c>
      <c r="N61" s="196">
        <v>8.32</v>
      </c>
      <c r="O61" s="196">
        <v>10.23</v>
      </c>
      <c r="P61" s="196">
        <v>3.04</v>
      </c>
    </row>
    <row r="62" spans="1:16" x14ac:dyDescent="0.2">
      <c r="A62" s="5">
        <v>55</v>
      </c>
      <c r="B62" s="196">
        <v>3.08</v>
      </c>
      <c r="C62" s="196">
        <v>4.01</v>
      </c>
      <c r="D62" s="196">
        <v>4.88</v>
      </c>
      <c r="E62" s="196">
        <v>6.09</v>
      </c>
      <c r="F62" s="197">
        <v>9.14</v>
      </c>
      <c r="G62" s="196">
        <v>13.35</v>
      </c>
      <c r="H62" s="196">
        <v>16.39</v>
      </c>
      <c r="I62" s="196">
        <v>2.0699999999999998</v>
      </c>
      <c r="J62" s="196">
        <v>2.42</v>
      </c>
      <c r="K62" s="196">
        <v>3.34</v>
      </c>
      <c r="L62" s="196">
        <v>3.83</v>
      </c>
      <c r="M62" s="197">
        <v>5.75</v>
      </c>
      <c r="N62" s="196">
        <v>8.93</v>
      </c>
      <c r="O62" s="196">
        <v>10.95</v>
      </c>
      <c r="P62" s="196">
        <v>3.52</v>
      </c>
    </row>
    <row r="63" spans="1:16" x14ac:dyDescent="0.2">
      <c r="A63" s="5">
        <v>56</v>
      </c>
      <c r="B63" s="196">
        <v>3.41</v>
      </c>
      <c r="C63" s="196">
        <v>4.42</v>
      </c>
      <c r="D63" s="196">
        <v>5.38</v>
      </c>
      <c r="E63" s="196">
        <v>6.69</v>
      </c>
      <c r="F63" s="197">
        <v>10.039999999999999</v>
      </c>
      <c r="G63" s="196">
        <v>14.5</v>
      </c>
      <c r="H63" s="196">
        <v>17.72</v>
      </c>
      <c r="I63" s="196">
        <v>2.2400000000000002</v>
      </c>
      <c r="J63" s="196">
        <v>2.64</v>
      </c>
      <c r="K63" s="196">
        <v>3.62</v>
      </c>
      <c r="L63" s="196">
        <v>4.18</v>
      </c>
      <c r="M63" s="197">
        <v>6.27</v>
      </c>
      <c r="N63" s="196">
        <v>9.59</v>
      </c>
      <c r="O63" s="196">
        <v>11.74</v>
      </c>
      <c r="P63" s="6" t="s">
        <v>33</v>
      </c>
    </row>
    <row r="64" spans="1:16" x14ac:dyDescent="0.2">
      <c r="A64" s="5">
        <v>57</v>
      </c>
      <c r="B64" s="196">
        <v>3.8</v>
      </c>
      <c r="C64" s="196">
        <v>4.91</v>
      </c>
      <c r="D64" s="196">
        <v>5.95</v>
      </c>
      <c r="E64" s="196">
        <v>7.38</v>
      </c>
      <c r="F64" s="197">
        <v>11.07</v>
      </c>
      <c r="G64" s="196">
        <v>15.76</v>
      </c>
      <c r="H64" s="196">
        <v>19.21</v>
      </c>
      <c r="I64" s="196">
        <v>2.44</v>
      </c>
      <c r="J64" s="196">
        <v>2.89</v>
      </c>
      <c r="K64" s="196">
        <v>3.93</v>
      </c>
      <c r="L64" s="196">
        <v>4.6399999999999997</v>
      </c>
      <c r="M64" s="197">
        <v>6.96</v>
      </c>
      <c r="N64" s="196">
        <v>10.34</v>
      </c>
      <c r="O64" s="196">
        <v>12.66</v>
      </c>
      <c r="P64" s="6" t="s">
        <v>33</v>
      </c>
    </row>
    <row r="65" spans="1:16" x14ac:dyDescent="0.2">
      <c r="A65" s="5">
        <v>58</v>
      </c>
      <c r="B65" s="196">
        <v>4.26</v>
      </c>
      <c r="C65" s="196">
        <v>5.46</v>
      </c>
      <c r="D65" s="196">
        <v>6.61</v>
      </c>
      <c r="E65" s="196">
        <v>8.18</v>
      </c>
      <c r="F65" s="197">
        <v>12.27</v>
      </c>
      <c r="G65" s="196">
        <v>17.190000000000001</v>
      </c>
      <c r="H65" s="196">
        <v>20.88</v>
      </c>
      <c r="I65" s="196">
        <v>2.69</v>
      </c>
      <c r="J65" s="196">
        <v>3.2</v>
      </c>
      <c r="K65" s="196">
        <v>4.28</v>
      </c>
      <c r="L65" s="196">
        <v>5.23</v>
      </c>
      <c r="M65" s="197">
        <v>7.85</v>
      </c>
      <c r="N65" s="196">
        <v>11.2</v>
      </c>
      <c r="O65" s="196">
        <v>13.76</v>
      </c>
      <c r="P65" s="6" t="s">
        <v>33</v>
      </c>
    </row>
    <row r="66" spans="1:16" x14ac:dyDescent="0.2">
      <c r="A66" s="5">
        <v>59</v>
      </c>
      <c r="B66" s="196">
        <v>4.8099999999999996</v>
      </c>
      <c r="C66" s="196">
        <v>6.12</v>
      </c>
      <c r="D66" s="196">
        <v>7.39</v>
      </c>
      <c r="E66" s="196">
        <v>9.1300000000000008</v>
      </c>
      <c r="F66" s="197">
        <v>13.7</v>
      </c>
      <c r="G66" s="196">
        <v>18.78</v>
      </c>
      <c r="H66" s="196">
        <v>22.76</v>
      </c>
      <c r="I66" s="196">
        <v>3</v>
      </c>
      <c r="J66" s="196">
        <v>3.58</v>
      </c>
      <c r="K66" s="196">
        <v>4.68</v>
      </c>
      <c r="L66" s="196">
        <v>6.02</v>
      </c>
      <c r="M66" s="197">
        <v>9.0299999999999994</v>
      </c>
      <c r="N66" s="196">
        <v>12.24</v>
      </c>
      <c r="O66" s="196">
        <v>15.1</v>
      </c>
      <c r="P66" s="6" t="s">
        <v>33</v>
      </c>
    </row>
    <row r="67" spans="1:16" x14ac:dyDescent="0.2">
      <c r="A67" s="5">
        <v>60</v>
      </c>
      <c r="B67" s="196">
        <v>5.47</v>
      </c>
      <c r="C67" s="196">
        <v>6.88</v>
      </c>
      <c r="D67" s="196">
        <v>8.2899999999999991</v>
      </c>
      <c r="E67" s="196">
        <v>10.27</v>
      </c>
      <c r="F67" s="197">
        <v>15.41</v>
      </c>
      <c r="G67" s="196">
        <v>20.57</v>
      </c>
      <c r="H67" s="196">
        <v>24.85</v>
      </c>
      <c r="I67" s="196">
        <v>3.41</v>
      </c>
      <c r="J67" s="196">
        <v>4.0599999999999996</v>
      </c>
      <c r="K67" s="196">
        <v>5.16</v>
      </c>
      <c r="L67" s="196">
        <v>7.07</v>
      </c>
      <c r="M67" s="197">
        <v>10.61</v>
      </c>
      <c r="N67" s="196">
        <v>13.51</v>
      </c>
      <c r="O67" s="196">
        <v>16.739999999999998</v>
      </c>
      <c r="P67" s="6" t="s">
        <v>33</v>
      </c>
    </row>
    <row r="68" spans="1:16" x14ac:dyDescent="0.2">
      <c r="A68" s="5">
        <v>61</v>
      </c>
      <c r="B68" s="6" t="s">
        <v>33</v>
      </c>
      <c r="C68" s="6" t="s">
        <v>33</v>
      </c>
      <c r="D68" s="6" t="s">
        <v>33</v>
      </c>
      <c r="E68" s="6" t="s">
        <v>33</v>
      </c>
      <c r="F68" s="6" t="s">
        <v>33</v>
      </c>
      <c r="G68" s="6" t="s">
        <v>33</v>
      </c>
      <c r="H68" s="6" t="s">
        <v>33</v>
      </c>
      <c r="I68" s="6" t="s">
        <v>33</v>
      </c>
      <c r="J68" s="6" t="s">
        <v>33</v>
      </c>
      <c r="K68" s="6" t="s">
        <v>33</v>
      </c>
      <c r="L68" s="6" t="s">
        <v>33</v>
      </c>
      <c r="M68" s="6" t="s">
        <v>33</v>
      </c>
      <c r="N68" s="6" t="s">
        <v>33</v>
      </c>
      <c r="O68" s="6" t="s">
        <v>33</v>
      </c>
      <c r="P68" s="6" t="s">
        <v>33</v>
      </c>
    </row>
    <row r="69" spans="1:16" x14ac:dyDescent="0.2">
      <c r="A69" s="5">
        <v>62</v>
      </c>
      <c r="B69" s="6" t="s">
        <v>33</v>
      </c>
      <c r="C69" s="6" t="s">
        <v>33</v>
      </c>
      <c r="D69" s="6" t="s">
        <v>33</v>
      </c>
      <c r="E69" s="6" t="s">
        <v>33</v>
      </c>
      <c r="F69" s="6" t="s">
        <v>33</v>
      </c>
      <c r="G69" s="6" t="s">
        <v>33</v>
      </c>
      <c r="H69" s="6" t="s">
        <v>33</v>
      </c>
      <c r="I69" s="6" t="s">
        <v>33</v>
      </c>
      <c r="J69" s="6" t="s">
        <v>33</v>
      </c>
      <c r="K69" s="6" t="s">
        <v>33</v>
      </c>
      <c r="L69" s="6" t="s">
        <v>33</v>
      </c>
      <c r="M69" s="6" t="s">
        <v>33</v>
      </c>
      <c r="N69" s="6" t="s">
        <v>33</v>
      </c>
      <c r="O69" s="6" t="s">
        <v>33</v>
      </c>
      <c r="P69" s="6" t="s">
        <v>33</v>
      </c>
    </row>
    <row r="70" spans="1:16" x14ac:dyDescent="0.2">
      <c r="A70" s="5">
        <v>63</v>
      </c>
      <c r="B70" s="6" t="s">
        <v>33</v>
      </c>
      <c r="C70" s="6" t="s">
        <v>33</v>
      </c>
      <c r="D70" s="6" t="s">
        <v>33</v>
      </c>
      <c r="E70" s="6" t="s">
        <v>33</v>
      </c>
      <c r="F70" s="6" t="s">
        <v>33</v>
      </c>
      <c r="G70" s="6" t="s">
        <v>33</v>
      </c>
      <c r="H70" s="6" t="s">
        <v>33</v>
      </c>
      <c r="I70" s="6" t="s">
        <v>33</v>
      </c>
      <c r="J70" s="6" t="s">
        <v>33</v>
      </c>
      <c r="K70" s="6" t="s">
        <v>33</v>
      </c>
      <c r="L70" s="6" t="s">
        <v>33</v>
      </c>
      <c r="M70" s="6" t="s">
        <v>33</v>
      </c>
      <c r="N70" s="6" t="s">
        <v>33</v>
      </c>
      <c r="O70" s="6" t="s">
        <v>33</v>
      </c>
      <c r="P70" s="6" t="s">
        <v>33</v>
      </c>
    </row>
    <row r="71" spans="1:16" x14ac:dyDescent="0.2">
      <c r="A71" s="5">
        <v>64</v>
      </c>
      <c r="B71" s="6" t="s">
        <v>33</v>
      </c>
      <c r="C71" s="6" t="s">
        <v>33</v>
      </c>
      <c r="D71" s="6" t="s">
        <v>33</v>
      </c>
      <c r="E71" s="6" t="s">
        <v>33</v>
      </c>
      <c r="F71" s="6" t="s">
        <v>33</v>
      </c>
      <c r="G71" s="6" t="s">
        <v>33</v>
      </c>
      <c r="H71" s="6" t="s">
        <v>33</v>
      </c>
      <c r="I71" s="6" t="s">
        <v>33</v>
      </c>
      <c r="J71" s="6" t="s">
        <v>33</v>
      </c>
      <c r="K71" s="6" t="s">
        <v>33</v>
      </c>
      <c r="L71" s="6" t="s">
        <v>33</v>
      </c>
      <c r="M71" s="6" t="s">
        <v>33</v>
      </c>
      <c r="N71" s="6" t="s">
        <v>33</v>
      </c>
      <c r="O71" s="6" t="s">
        <v>33</v>
      </c>
      <c r="P71" s="6" t="s">
        <v>33</v>
      </c>
    </row>
    <row r="72" spans="1:16" x14ac:dyDescent="0.2">
      <c r="A72" s="5">
        <v>65</v>
      </c>
      <c r="B72" s="6" t="s">
        <v>33</v>
      </c>
      <c r="C72" s="6" t="s">
        <v>33</v>
      </c>
      <c r="D72" s="6" t="s">
        <v>33</v>
      </c>
      <c r="E72" s="6" t="s">
        <v>33</v>
      </c>
      <c r="F72" s="6" t="s">
        <v>33</v>
      </c>
      <c r="G72" s="6" t="s">
        <v>33</v>
      </c>
      <c r="H72" s="6" t="s">
        <v>33</v>
      </c>
      <c r="I72" s="6" t="s">
        <v>33</v>
      </c>
      <c r="J72" s="6" t="s">
        <v>33</v>
      </c>
      <c r="K72" s="6" t="s">
        <v>33</v>
      </c>
      <c r="L72" s="6" t="s">
        <v>33</v>
      </c>
      <c r="M72" s="6" t="s">
        <v>33</v>
      </c>
      <c r="N72" s="6" t="s">
        <v>33</v>
      </c>
      <c r="O72" s="6" t="s">
        <v>33</v>
      </c>
      <c r="P72" s="6" t="s">
        <v>33</v>
      </c>
    </row>
    <row r="73" spans="1:16" x14ac:dyDescent="0.2">
      <c r="A73" s="5">
        <v>66</v>
      </c>
      <c r="B73" s="6" t="s">
        <v>33</v>
      </c>
      <c r="C73" s="6" t="s">
        <v>33</v>
      </c>
      <c r="D73" s="6" t="s">
        <v>33</v>
      </c>
      <c r="E73" s="6" t="s">
        <v>33</v>
      </c>
      <c r="F73" s="6" t="s">
        <v>33</v>
      </c>
      <c r="G73" s="6" t="s">
        <v>33</v>
      </c>
      <c r="H73" s="6" t="s">
        <v>33</v>
      </c>
      <c r="I73" s="6" t="s">
        <v>33</v>
      </c>
      <c r="J73" s="6" t="s">
        <v>33</v>
      </c>
      <c r="K73" s="6" t="s">
        <v>33</v>
      </c>
      <c r="L73" s="6" t="s">
        <v>33</v>
      </c>
      <c r="M73" s="6" t="s">
        <v>33</v>
      </c>
      <c r="N73" s="6" t="s">
        <v>33</v>
      </c>
      <c r="O73" s="6" t="s">
        <v>33</v>
      </c>
      <c r="P73" s="6" t="s">
        <v>33</v>
      </c>
    </row>
    <row r="74" spans="1:16" x14ac:dyDescent="0.2">
      <c r="A74" s="5">
        <v>67</v>
      </c>
      <c r="B74" s="6" t="s">
        <v>33</v>
      </c>
      <c r="C74" s="6" t="s">
        <v>33</v>
      </c>
      <c r="D74" s="6" t="s">
        <v>33</v>
      </c>
      <c r="E74" s="6" t="s">
        <v>33</v>
      </c>
      <c r="F74" s="6" t="s">
        <v>33</v>
      </c>
      <c r="G74" s="6" t="s">
        <v>33</v>
      </c>
      <c r="H74" s="6" t="s">
        <v>33</v>
      </c>
      <c r="I74" s="6" t="s">
        <v>33</v>
      </c>
      <c r="J74" s="6" t="s">
        <v>33</v>
      </c>
      <c r="K74" s="6" t="s">
        <v>33</v>
      </c>
      <c r="L74" s="6" t="s">
        <v>33</v>
      </c>
      <c r="M74" s="6" t="s">
        <v>33</v>
      </c>
      <c r="N74" s="6" t="s">
        <v>33</v>
      </c>
      <c r="O74" s="6" t="s">
        <v>33</v>
      </c>
      <c r="P74" s="6" t="s">
        <v>33</v>
      </c>
    </row>
    <row r="75" spans="1:16" x14ac:dyDescent="0.2">
      <c r="A75" s="5">
        <v>68</v>
      </c>
      <c r="B75" s="6" t="s">
        <v>33</v>
      </c>
      <c r="C75" s="6" t="s">
        <v>33</v>
      </c>
      <c r="D75" s="6" t="s">
        <v>33</v>
      </c>
      <c r="E75" s="6" t="s">
        <v>33</v>
      </c>
      <c r="F75" s="6" t="s">
        <v>33</v>
      </c>
      <c r="G75" s="6" t="s">
        <v>33</v>
      </c>
      <c r="H75" s="6" t="s">
        <v>33</v>
      </c>
      <c r="I75" s="6" t="s">
        <v>33</v>
      </c>
      <c r="J75" s="6" t="s">
        <v>33</v>
      </c>
      <c r="K75" s="6" t="s">
        <v>33</v>
      </c>
      <c r="L75" s="6" t="s">
        <v>33</v>
      </c>
      <c r="M75" s="6" t="s">
        <v>33</v>
      </c>
      <c r="N75" s="6" t="s">
        <v>33</v>
      </c>
      <c r="O75" s="6" t="s">
        <v>33</v>
      </c>
      <c r="P75" s="6" t="s">
        <v>33</v>
      </c>
    </row>
    <row r="76" spans="1:16" x14ac:dyDescent="0.2">
      <c r="A76" s="5">
        <v>69</v>
      </c>
      <c r="B76" s="6" t="s">
        <v>33</v>
      </c>
      <c r="C76" s="6" t="s">
        <v>33</v>
      </c>
      <c r="D76" s="6" t="s">
        <v>33</v>
      </c>
      <c r="E76" s="6" t="s">
        <v>33</v>
      </c>
      <c r="F76" s="6" t="s">
        <v>33</v>
      </c>
      <c r="G76" s="6" t="s">
        <v>33</v>
      </c>
      <c r="H76" s="6" t="s">
        <v>33</v>
      </c>
      <c r="I76" s="6" t="s">
        <v>33</v>
      </c>
      <c r="J76" s="6" t="s">
        <v>33</v>
      </c>
      <c r="K76" s="6" t="s">
        <v>33</v>
      </c>
      <c r="L76" s="6" t="s">
        <v>33</v>
      </c>
      <c r="M76" s="6" t="s">
        <v>33</v>
      </c>
      <c r="N76" s="6" t="s">
        <v>33</v>
      </c>
      <c r="O76" s="6" t="s">
        <v>33</v>
      </c>
      <c r="P76" s="6" t="s">
        <v>33</v>
      </c>
    </row>
    <row r="77" spans="1:16" x14ac:dyDescent="0.2">
      <c r="A77" s="5">
        <v>70</v>
      </c>
      <c r="B77" s="6" t="s">
        <v>33</v>
      </c>
      <c r="C77" s="6" t="s">
        <v>33</v>
      </c>
      <c r="D77" s="6" t="s">
        <v>33</v>
      </c>
      <c r="E77" s="6" t="s">
        <v>33</v>
      </c>
      <c r="F77" s="6" t="s">
        <v>33</v>
      </c>
      <c r="G77" s="6" t="s">
        <v>33</v>
      </c>
      <c r="H77" s="6" t="s">
        <v>33</v>
      </c>
      <c r="I77" s="6" t="s">
        <v>33</v>
      </c>
      <c r="J77" s="6" t="s">
        <v>33</v>
      </c>
      <c r="K77" s="6" t="s">
        <v>33</v>
      </c>
      <c r="L77" s="6" t="s">
        <v>33</v>
      </c>
      <c r="M77" s="6" t="s">
        <v>33</v>
      </c>
      <c r="N77" s="6" t="s">
        <v>33</v>
      </c>
      <c r="O77" s="6" t="s">
        <v>33</v>
      </c>
      <c r="P77" s="6" t="s">
        <v>33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42"/>
  </sheetPr>
  <dimension ref="A1:P77"/>
  <sheetViews>
    <sheetView workbookViewId="0">
      <pane ySplit="6" topLeftCell="A60" activePane="bottomLeft" state="frozen"/>
      <selection pane="bottomLeft" activeCell="H60" sqref="H60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14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0.91</v>
      </c>
      <c r="C7" s="196">
        <v>0.91</v>
      </c>
      <c r="D7" s="196">
        <v>0.91</v>
      </c>
      <c r="E7" s="196">
        <v>0.91</v>
      </c>
      <c r="F7" s="197">
        <v>0.91</v>
      </c>
      <c r="G7" s="196">
        <v>0.91</v>
      </c>
      <c r="H7" s="196">
        <v>0.91</v>
      </c>
      <c r="I7" s="196">
        <v>0.77</v>
      </c>
      <c r="J7" s="196">
        <v>0.77</v>
      </c>
      <c r="K7" s="196">
        <v>0.77</v>
      </c>
      <c r="L7" s="196">
        <v>0.77</v>
      </c>
      <c r="M7" s="197">
        <v>0.77</v>
      </c>
      <c r="N7" s="196">
        <v>0.77</v>
      </c>
      <c r="O7" s="196">
        <v>0.77</v>
      </c>
      <c r="P7" s="6" t="s">
        <v>33</v>
      </c>
    </row>
    <row r="8" spans="1:16" x14ac:dyDescent="0.2">
      <c r="A8" s="5">
        <v>1</v>
      </c>
      <c r="B8" s="196">
        <v>0.91</v>
      </c>
      <c r="C8" s="196">
        <v>0.91</v>
      </c>
      <c r="D8" s="196">
        <v>0.91</v>
      </c>
      <c r="E8" s="196">
        <v>0.91</v>
      </c>
      <c r="F8" s="197">
        <v>0.91</v>
      </c>
      <c r="G8" s="196">
        <v>0.91</v>
      </c>
      <c r="H8" s="196">
        <v>0.91</v>
      </c>
      <c r="I8" s="196">
        <v>0.77</v>
      </c>
      <c r="J8" s="196">
        <v>0.77</v>
      </c>
      <c r="K8" s="196">
        <v>0.77</v>
      </c>
      <c r="L8" s="196">
        <v>0.77</v>
      </c>
      <c r="M8" s="197">
        <v>0.77</v>
      </c>
      <c r="N8" s="196">
        <v>0.77</v>
      </c>
      <c r="O8" s="196">
        <v>0.77</v>
      </c>
      <c r="P8" s="6" t="s">
        <v>33</v>
      </c>
    </row>
    <row r="9" spans="1:16" x14ac:dyDescent="0.2">
      <c r="A9" s="5">
        <v>2</v>
      </c>
      <c r="B9" s="196">
        <v>0.91</v>
      </c>
      <c r="C9" s="196">
        <v>0.91</v>
      </c>
      <c r="D9" s="196">
        <v>0.91</v>
      </c>
      <c r="E9" s="196">
        <v>0.91</v>
      </c>
      <c r="F9" s="197">
        <v>0.91</v>
      </c>
      <c r="G9" s="196">
        <v>0.91</v>
      </c>
      <c r="H9" s="196">
        <v>0.91</v>
      </c>
      <c r="I9" s="196">
        <v>0.77</v>
      </c>
      <c r="J9" s="196">
        <v>0.77</v>
      </c>
      <c r="K9" s="196">
        <v>0.77</v>
      </c>
      <c r="L9" s="196">
        <v>0.77</v>
      </c>
      <c r="M9" s="197">
        <v>0.77</v>
      </c>
      <c r="N9" s="196">
        <v>0.77</v>
      </c>
      <c r="O9" s="196">
        <v>0.77</v>
      </c>
      <c r="P9" s="6" t="s">
        <v>33</v>
      </c>
    </row>
    <row r="10" spans="1:16" x14ac:dyDescent="0.2">
      <c r="A10" s="5">
        <v>3</v>
      </c>
      <c r="B10" s="196">
        <v>0.91</v>
      </c>
      <c r="C10" s="196">
        <v>0.91</v>
      </c>
      <c r="D10" s="196">
        <v>0.91</v>
      </c>
      <c r="E10" s="196">
        <v>0.91</v>
      </c>
      <c r="F10" s="197">
        <v>0.91</v>
      </c>
      <c r="G10" s="196">
        <v>0.91</v>
      </c>
      <c r="H10" s="196">
        <v>0.91</v>
      </c>
      <c r="I10" s="196">
        <v>0.77</v>
      </c>
      <c r="J10" s="196">
        <v>0.77</v>
      </c>
      <c r="K10" s="196">
        <v>0.77</v>
      </c>
      <c r="L10" s="196">
        <v>0.77</v>
      </c>
      <c r="M10" s="197">
        <v>0.77</v>
      </c>
      <c r="N10" s="196">
        <v>0.77</v>
      </c>
      <c r="O10" s="196">
        <v>0.77</v>
      </c>
      <c r="P10" s="6" t="s">
        <v>33</v>
      </c>
    </row>
    <row r="11" spans="1:16" x14ac:dyDescent="0.2">
      <c r="A11" s="5">
        <v>4</v>
      </c>
      <c r="B11" s="196">
        <v>0.91</v>
      </c>
      <c r="C11" s="196">
        <v>0.91</v>
      </c>
      <c r="D11" s="196">
        <v>0.91</v>
      </c>
      <c r="E11" s="196">
        <v>0.91</v>
      </c>
      <c r="F11" s="197">
        <v>0.91</v>
      </c>
      <c r="G11" s="196">
        <v>0.91</v>
      </c>
      <c r="H11" s="196">
        <v>0.91</v>
      </c>
      <c r="I11" s="196">
        <v>0.77</v>
      </c>
      <c r="J11" s="196">
        <v>0.77</v>
      </c>
      <c r="K11" s="196">
        <v>0.77</v>
      </c>
      <c r="L11" s="196">
        <v>0.77</v>
      </c>
      <c r="M11" s="197">
        <v>0.77</v>
      </c>
      <c r="N11" s="196">
        <v>0.77</v>
      </c>
      <c r="O11" s="196">
        <v>0.77</v>
      </c>
      <c r="P11" s="6" t="s">
        <v>33</v>
      </c>
    </row>
    <row r="12" spans="1:16" x14ac:dyDescent="0.2">
      <c r="A12" s="5">
        <v>5</v>
      </c>
      <c r="B12" s="196">
        <v>0.91</v>
      </c>
      <c r="C12" s="196">
        <v>0.91</v>
      </c>
      <c r="D12" s="196">
        <v>0.91</v>
      </c>
      <c r="E12" s="196">
        <v>0.91</v>
      </c>
      <c r="F12" s="197">
        <v>0.91</v>
      </c>
      <c r="G12" s="196">
        <v>0.91</v>
      </c>
      <c r="H12" s="196">
        <v>0.91</v>
      </c>
      <c r="I12" s="196">
        <v>0.77</v>
      </c>
      <c r="J12" s="196">
        <v>0.77</v>
      </c>
      <c r="K12" s="196">
        <v>0.77</v>
      </c>
      <c r="L12" s="196">
        <v>0.77</v>
      </c>
      <c r="M12" s="197">
        <v>0.77</v>
      </c>
      <c r="N12" s="196">
        <v>0.77</v>
      </c>
      <c r="O12" s="196">
        <v>0.77</v>
      </c>
      <c r="P12" s="6" t="s">
        <v>33</v>
      </c>
    </row>
    <row r="13" spans="1:16" x14ac:dyDescent="0.2">
      <c r="A13" s="5">
        <v>6</v>
      </c>
      <c r="B13" s="196">
        <v>0.91</v>
      </c>
      <c r="C13" s="196">
        <v>0.91</v>
      </c>
      <c r="D13" s="196">
        <v>0.91</v>
      </c>
      <c r="E13" s="196">
        <v>0.91</v>
      </c>
      <c r="F13" s="197">
        <v>0.91</v>
      </c>
      <c r="G13" s="196">
        <v>0.91</v>
      </c>
      <c r="H13" s="196">
        <v>0.91</v>
      </c>
      <c r="I13" s="196">
        <v>0.77</v>
      </c>
      <c r="J13" s="196">
        <v>0.77</v>
      </c>
      <c r="K13" s="196">
        <v>0.77</v>
      </c>
      <c r="L13" s="196">
        <v>0.77</v>
      </c>
      <c r="M13" s="197">
        <v>0.77</v>
      </c>
      <c r="N13" s="196">
        <v>0.77</v>
      </c>
      <c r="O13" s="196">
        <v>0.77</v>
      </c>
      <c r="P13" s="6" t="s">
        <v>33</v>
      </c>
    </row>
    <row r="14" spans="1:16" x14ac:dyDescent="0.2">
      <c r="A14" s="5">
        <v>7</v>
      </c>
      <c r="B14" s="196">
        <v>0.91</v>
      </c>
      <c r="C14" s="196">
        <v>0.91</v>
      </c>
      <c r="D14" s="196">
        <v>0.91</v>
      </c>
      <c r="E14" s="196">
        <v>0.91</v>
      </c>
      <c r="F14" s="197">
        <v>0.91</v>
      </c>
      <c r="G14" s="196">
        <v>0.91</v>
      </c>
      <c r="H14" s="196">
        <v>0.91</v>
      </c>
      <c r="I14" s="196">
        <v>0.77</v>
      </c>
      <c r="J14" s="196">
        <v>0.77</v>
      </c>
      <c r="K14" s="196">
        <v>0.77</v>
      </c>
      <c r="L14" s="196">
        <v>0.77</v>
      </c>
      <c r="M14" s="197">
        <v>0.77</v>
      </c>
      <c r="N14" s="196">
        <v>0.77</v>
      </c>
      <c r="O14" s="196">
        <v>0.77</v>
      </c>
      <c r="P14" s="6" t="s">
        <v>33</v>
      </c>
    </row>
    <row r="15" spans="1:16" x14ac:dyDescent="0.2">
      <c r="A15" s="5">
        <v>8</v>
      </c>
      <c r="B15" s="196">
        <v>0.91</v>
      </c>
      <c r="C15" s="196">
        <v>0.91</v>
      </c>
      <c r="D15" s="196">
        <v>0.91</v>
      </c>
      <c r="E15" s="196">
        <v>0.91</v>
      </c>
      <c r="F15" s="197">
        <v>0.91</v>
      </c>
      <c r="G15" s="196">
        <v>0.91</v>
      </c>
      <c r="H15" s="196">
        <v>0.91</v>
      </c>
      <c r="I15" s="196">
        <v>0.77</v>
      </c>
      <c r="J15" s="196">
        <v>0.77</v>
      </c>
      <c r="K15" s="196">
        <v>0.77</v>
      </c>
      <c r="L15" s="196">
        <v>0.77</v>
      </c>
      <c r="M15" s="197">
        <v>0.77</v>
      </c>
      <c r="N15" s="196">
        <v>0.77</v>
      </c>
      <c r="O15" s="196">
        <v>0.77</v>
      </c>
      <c r="P15" s="6" t="s">
        <v>33</v>
      </c>
    </row>
    <row r="16" spans="1:16" x14ac:dyDescent="0.2">
      <c r="A16" s="5">
        <v>9</v>
      </c>
      <c r="B16" s="196">
        <v>0.91</v>
      </c>
      <c r="C16" s="196">
        <v>0.91</v>
      </c>
      <c r="D16" s="196">
        <v>0.91</v>
      </c>
      <c r="E16" s="196">
        <v>0.91</v>
      </c>
      <c r="F16" s="197">
        <v>0.91</v>
      </c>
      <c r="G16" s="196">
        <v>0.91</v>
      </c>
      <c r="H16" s="196">
        <v>0.91</v>
      </c>
      <c r="I16" s="196">
        <v>0.77</v>
      </c>
      <c r="J16" s="196">
        <v>0.77</v>
      </c>
      <c r="K16" s="196">
        <v>0.77</v>
      </c>
      <c r="L16" s="196">
        <v>0.77</v>
      </c>
      <c r="M16" s="197">
        <v>0.77</v>
      </c>
      <c r="N16" s="196">
        <v>0.77</v>
      </c>
      <c r="O16" s="196">
        <v>0.77</v>
      </c>
      <c r="P16" s="6" t="s">
        <v>33</v>
      </c>
    </row>
    <row r="17" spans="1:16" x14ac:dyDescent="0.2">
      <c r="A17" s="5">
        <v>10</v>
      </c>
      <c r="B17" s="196">
        <v>0.91</v>
      </c>
      <c r="C17" s="196">
        <v>0.91</v>
      </c>
      <c r="D17" s="196">
        <v>0.91</v>
      </c>
      <c r="E17" s="196">
        <v>0.91</v>
      </c>
      <c r="F17" s="197">
        <v>0.91</v>
      </c>
      <c r="G17" s="196">
        <v>0.91</v>
      </c>
      <c r="H17" s="196">
        <v>0.91</v>
      </c>
      <c r="I17" s="196">
        <v>0.77</v>
      </c>
      <c r="J17" s="196">
        <v>0.77</v>
      </c>
      <c r="K17" s="196">
        <v>0.77</v>
      </c>
      <c r="L17" s="196">
        <v>0.77</v>
      </c>
      <c r="M17" s="197">
        <v>0.77</v>
      </c>
      <c r="N17" s="196">
        <v>0.77</v>
      </c>
      <c r="O17" s="196">
        <v>0.77</v>
      </c>
      <c r="P17" s="6" t="s">
        <v>33</v>
      </c>
    </row>
    <row r="18" spans="1:16" x14ac:dyDescent="0.2">
      <c r="A18" s="5">
        <v>11</v>
      </c>
      <c r="B18" s="196">
        <v>0.91</v>
      </c>
      <c r="C18" s="196">
        <v>0.91</v>
      </c>
      <c r="D18" s="196">
        <v>0.91</v>
      </c>
      <c r="E18" s="196">
        <v>0.91</v>
      </c>
      <c r="F18" s="197">
        <v>0.91</v>
      </c>
      <c r="G18" s="196">
        <v>0.91</v>
      </c>
      <c r="H18" s="196">
        <v>0.91</v>
      </c>
      <c r="I18" s="196">
        <v>0.77</v>
      </c>
      <c r="J18" s="196">
        <v>0.77</v>
      </c>
      <c r="K18" s="196">
        <v>0.77</v>
      </c>
      <c r="L18" s="196">
        <v>0.77</v>
      </c>
      <c r="M18" s="197">
        <v>0.77</v>
      </c>
      <c r="N18" s="196">
        <v>0.77</v>
      </c>
      <c r="O18" s="196">
        <v>0.77</v>
      </c>
      <c r="P18" s="6" t="s">
        <v>33</v>
      </c>
    </row>
    <row r="19" spans="1:16" x14ac:dyDescent="0.2">
      <c r="A19" s="5">
        <v>12</v>
      </c>
      <c r="B19" s="196">
        <v>0.91</v>
      </c>
      <c r="C19" s="196">
        <v>0.91</v>
      </c>
      <c r="D19" s="196">
        <v>0.91</v>
      </c>
      <c r="E19" s="196">
        <v>0.91</v>
      </c>
      <c r="F19" s="197">
        <v>0.91</v>
      </c>
      <c r="G19" s="196">
        <v>0.91</v>
      </c>
      <c r="H19" s="196">
        <v>0.91</v>
      </c>
      <c r="I19" s="196">
        <v>0.77</v>
      </c>
      <c r="J19" s="196">
        <v>0.77</v>
      </c>
      <c r="K19" s="196">
        <v>0.77</v>
      </c>
      <c r="L19" s="196">
        <v>0.77</v>
      </c>
      <c r="M19" s="197">
        <v>0.77</v>
      </c>
      <c r="N19" s="196">
        <v>0.77</v>
      </c>
      <c r="O19" s="196">
        <v>0.77</v>
      </c>
      <c r="P19" s="6" t="s">
        <v>33</v>
      </c>
    </row>
    <row r="20" spans="1:16" x14ac:dyDescent="0.2">
      <c r="A20" s="5">
        <v>13</v>
      </c>
      <c r="B20" s="196">
        <v>0.91</v>
      </c>
      <c r="C20" s="196">
        <v>0.91</v>
      </c>
      <c r="D20" s="196">
        <v>0.91</v>
      </c>
      <c r="E20" s="196">
        <v>0.91</v>
      </c>
      <c r="F20" s="197">
        <v>0.91</v>
      </c>
      <c r="G20" s="196">
        <v>0.91</v>
      </c>
      <c r="H20" s="196">
        <v>0.91</v>
      </c>
      <c r="I20" s="196">
        <v>0.77</v>
      </c>
      <c r="J20" s="196">
        <v>0.77</v>
      </c>
      <c r="K20" s="196">
        <v>0.77</v>
      </c>
      <c r="L20" s="196">
        <v>0.77</v>
      </c>
      <c r="M20" s="197">
        <v>0.77</v>
      </c>
      <c r="N20" s="196">
        <v>0.77</v>
      </c>
      <c r="O20" s="196">
        <v>0.77</v>
      </c>
      <c r="P20" s="6" t="s">
        <v>33</v>
      </c>
    </row>
    <row r="21" spans="1:16" x14ac:dyDescent="0.2">
      <c r="A21" s="5">
        <v>14</v>
      </c>
      <c r="B21" s="196">
        <v>0.91</v>
      </c>
      <c r="C21" s="196">
        <v>0.91</v>
      </c>
      <c r="D21" s="196">
        <v>0.91</v>
      </c>
      <c r="E21" s="196">
        <v>0.91</v>
      </c>
      <c r="F21" s="197">
        <v>0.91</v>
      </c>
      <c r="G21" s="196">
        <v>0.91</v>
      </c>
      <c r="H21" s="196">
        <v>0.91</v>
      </c>
      <c r="I21" s="196">
        <v>0.77</v>
      </c>
      <c r="J21" s="196">
        <v>0.77</v>
      </c>
      <c r="K21" s="196">
        <v>0.77</v>
      </c>
      <c r="L21" s="196">
        <v>0.77</v>
      </c>
      <c r="M21" s="197">
        <v>0.77</v>
      </c>
      <c r="N21" s="196">
        <v>0.77</v>
      </c>
      <c r="O21" s="196">
        <v>0.77</v>
      </c>
      <c r="P21" s="6" t="s">
        <v>33</v>
      </c>
    </row>
    <row r="22" spans="1:16" x14ac:dyDescent="0.2">
      <c r="A22" s="5">
        <v>15</v>
      </c>
      <c r="B22" s="196">
        <v>0.91</v>
      </c>
      <c r="C22" s="196">
        <v>0.91</v>
      </c>
      <c r="D22" s="196">
        <v>0.91</v>
      </c>
      <c r="E22" s="196">
        <v>0.91</v>
      </c>
      <c r="F22" s="197">
        <v>0.91</v>
      </c>
      <c r="G22" s="196">
        <v>0.91</v>
      </c>
      <c r="H22" s="196">
        <v>0.91</v>
      </c>
      <c r="I22" s="196">
        <v>0.77</v>
      </c>
      <c r="J22" s="196">
        <v>0.77</v>
      </c>
      <c r="K22" s="196">
        <v>0.77</v>
      </c>
      <c r="L22" s="196">
        <v>0.77</v>
      </c>
      <c r="M22" s="197">
        <v>0.77</v>
      </c>
      <c r="N22" s="196">
        <v>0.77</v>
      </c>
      <c r="O22" s="196">
        <v>0.77</v>
      </c>
      <c r="P22" s="196">
        <v>0.12</v>
      </c>
    </row>
    <row r="23" spans="1:16" x14ac:dyDescent="0.2">
      <c r="A23" s="5">
        <v>16</v>
      </c>
      <c r="B23" s="196">
        <v>0.91</v>
      </c>
      <c r="C23" s="196">
        <v>0.91</v>
      </c>
      <c r="D23" s="196">
        <v>0.91</v>
      </c>
      <c r="E23" s="196">
        <v>0.91</v>
      </c>
      <c r="F23" s="197">
        <v>0.91</v>
      </c>
      <c r="G23" s="196">
        <v>0.91</v>
      </c>
      <c r="H23" s="196">
        <v>0.91</v>
      </c>
      <c r="I23" s="196">
        <v>0.77</v>
      </c>
      <c r="J23" s="196">
        <v>0.77</v>
      </c>
      <c r="K23" s="196">
        <v>0.77</v>
      </c>
      <c r="L23" s="196">
        <v>0.77</v>
      </c>
      <c r="M23" s="197">
        <v>0.77</v>
      </c>
      <c r="N23" s="196">
        <v>0.77</v>
      </c>
      <c r="O23" s="196">
        <v>0.77</v>
      </c>
      <c r="P23" s="196">
        <v>0.12</v>
      </c>
    </row>
    <row r="24" spans="1:16" x14ac:dyDescent="0.2">
      <c r="A24" s="5">
        <v>17</v>
      </c>
      <c r="B24" s="196">
        <v>0.91</v>
      </c>
      <c r="C24" s="196">
        <v>0.91</v>
      </c>
      <c r="D24" s="196">
        <v>0.91</v>
      </c>
      <c r="E24" s="196">
        <v>0.91</v>
      </c>
      <c r="F24" s="197">
        <v>0.91</v>
      </c>
      <c r="G24" s="196">
        <v>0.91</v>
      </c>
      <c r="H24" s="196">
        <v>0.91</v>
      </c>
      <c r="I24" s="196">
        <v>0.77</v>
      </c>
      <c r="J24" s="196">
        <v>0.77</v>
      </c>
      <c r="K24" s="196">
        <v>0.77</v>
      </c>
      <c r="L24" s="196">
        <v>0.77</v>
      </c>
      <c r="M24" s="197">
        <v>0.77</v>
      </c>
      <c r="N24" s="196">
        <v>0.77</v>
      </c>
      <c r="O24" s="196">
        <v>0.77</v>
      </c>
      <c r="P24" s="196">
        <v>0.12</v>
      </c>
    </row>
    <row r="25" spans="1:16" x14ac:dyDescent="0.2">
      <c r="A25" s="5">
        <v>18</v>
      </c>
      <c r="B25" s="196">
        <v>0.41</v>
      </c>
      <c r="C25" s="196">
        <v>0.57999999999999996</v>
      </c>
      <c r="D25" s="196">
        <v>0.71</v>
      </c>
      <c r="E25" s="196">
        <v>0.91</v>
      </c>
      <c r="F25" s="197">
        <v>1.37</v>
      </c>
      <c r="G25" s="196">
        <v>1.67</v>
      </c>
      <c r="H25" s="196">
        <v>2.23</v>
      </c>
      <c r="I25" s="196">
        <v>0.33</v>
      </c>
      <c r="J25" s="196">
        <v>0.44</v>
      </c>
      <c r="K25" s="196">
        <v>0.55000000000000004</v>
      </c>
      <c r="L25" s="196">
        <v>0.77</v>
      </c>
      <c r="M25" s="197">
        <v>1.1599999999999999</v>
      </c>
      <c r="N25" s="196">
        <v>1.28</v>
      </c>
      <c r="O25" s="196">
        <v>1.59</v>
      </c>
      <c r="P25" s="196">
        <v>0.12</v>
      </c>
    </row>
    <row r="26" spans="1:16" x14ac:dyDescent="0.2">
      <c r="A26" s="5">
        <v>19</v>
      </c>
      <c r="B26" s="196">
        <v>0.41</v>
      </c>
      <c r="C26" s="196">
        <v>0.57999999999999996</v>
      </c>
      <c r="D26" s="196">
        <v>0.71</v>
      </c>
      <c r="E26" s="196">
        <v>0.91</v>
      </c>
      <c r="F26" s="197">
        <v>1.37</v>
      </c>
      <c r="G26" s="196">
        <v>1.67</v>
      </c>
      <c r="H26" s="196">
        <v>2.23</v>
      </c>
      <c r="I26" s="196">
        <v>0.33</v>
      </c>
      <c r="J26" s="196">
        <v>0.44</v>
      </c>
      <c r="K26" s="196">
        <v>0.55000000000000004</v>
      </c>
      <c r="L26" s="196">
        <v>0.77</v>
      </c>
      <c r="M26" s="197">
        <v>1.1599999999999999</v>
      </c>
      <c r="N26" s="196">
        <v>1.28</v>
      </c>
      <c r="O26" s="196">
        <v>1.59</v>
      </c>
      <c r="P26" s="196">
        <v>0.12</v>
      </c>
    </row>
    <row r="27" spans="1:16" x14ac:dyDescent="0.2">
      <c r="A27" s="5">
        <v>20</v>
      </c>
      <c r="B27" s="196">
        <v>0.41</v>
      </c>
      <c r="C27" s="196">
        <v>0.57999999999999996</v>
      </c>
      <c r="D27" s="196">
        <v>0.71</v>
      </c>
      <c r="E27" s="196">
        <v>0.91</v>
      </c>
      <c r="F27" s="197">
        <v>1.37</v>
      </c>
      <c r="G27" s="196">
        <v>1.67</v>
      </c>
      <c r="H27" s="196">
        <v>2.23</v>
      </c>
      <c r="I27" s="196">
        <v>0.33</v>
      </c>
      <c r="J27" s="196">
        <v>0.44</v>
      </c>
      <c r="K27" s="196">
        <v>0.55000000000000004</v>
      </c>
      <c r="L27" s="196">
        <v>0.77</v>
      </c>
      <c r="M27" s="197">
        <v>1.1599999999999999</v>
      </c>
      <c r="N27" s="196">
        <v>1.28</v>
      </c>
      <c r="O27" s="196">
        <v>1.59</v>
      </c>
      <c r="P27" s="196">
        <v>0.12</v>
      </c>
    </row>
    <row r="28" spans="1:16" x14ac:dyDescent="0.2">
      <c r="A28" s="5">
        <v>21</v>
      </c>
      <c r="B28" s="196">
        <v>0.41</v>
      </c>
      <c r="C28" s="196">
        <v>0.57999999999999996</v>
      </c>
      <c r="D28" s="196">
        <v>0.71</v>
      </c>
      <c r="E28" s="196">
        <v>0.91</v>
      </c>
      <c r="F28" s="197">
        <v>1.37</v>
      </c>
      <c r="G28" s="196">
        <v>1.67</v>
      </c>
      <c r="H28" s="196">
        <v>2.23</v>
      </c>
      <c r="I28" s="196">
        <v>0.33</v>
      </c>
      <c r="J28" s="196">
        <v>0.44</v>
      </c>
      <c r="K28" s="196">
        <v>0.55000000000000004</v>
      </c>
      <c r="L28" s="196">
        <v>0.77</v>
      </c>
      <c r="M28" s="197">
        <v>1.1599999999999999</v>
      </c>
      <c r="N28" s="196">
        <v>1.28</v>
      </c>
      <c r="O28" s="196">
        <v>1.59</v>
      </c>
      <c r="P28" s="196">
        <v>0.12</v>
      </c>
    </row>
    <row r="29" spans="1:16" x14ac:dyDescent="0.2">
      <c r="A29" s="5">
        <v>22</v>
      </c>
      <c r="B29" s="196">
        <v>0.41</v>
      </c>
      <c r="C29" s="196">
        <v>0.57999999999999996</v>
      </c>
      <c r="D29" s="196">
        <v>0.71</v>
      </c>
      <c r="E29" s="196">
        <v>0.91</v>
      </c>
      <c r="F29" s="197">
        <v>1.37</v>
      </c>
      <c r="G29" s="196">
        <v>1.67</v>
      </c>
      <c r="H29" s="196">
        <v>2.23</v>
      </c>
      <c r="I29" s="196">
        <v>0.33</v>
      </c>
      <c r="J29" s="196">
        <v>0.44</v>
      </c>
      <c r="K29" s="196">
        <v>0.55000000000000004</v>
      </c>
      <c r="L29" s="196">
        <v>0.77</v>
      </c>
      <c r="M29" s="197">
        <v>1.1599999999999999</v>
      </c>
      <c r="N29" s="196">
        <v>1.28</v>
      </c>
      <c r="O29" s="196">
        <v>1.59</v>
      </c>
      <c r="P29" s="196">
        <v>0.12</v>
      </c>
    </row>
    <row r="30" spans="1:16" x14ac:dyDescent="0.2">
      <c r="A30" s="5">
        <v>23</v>
      </c>
      <c r="B30" s="196">
        <v>0.41</v>
      </c>
      <c r="C30" s="196">
        <v>0.57999999999999996</v>
      </c>
      <c r="D30" s="196">
        <v>0.71</v>
      </c>
      <c r="E30" s="196">
        <v>0.91</v>
      </c>
      <c r="F30" s="197">
        <v>1.37</v>
      </c>
      <c r="G30" s="196">
        <v>1.67</v>
      </c>
      <c r="H30" s="196">
        <v>2.23</v>
      </c>
      <c r="I30" s="196">
        <v>0.33</v>
      </c>
      <c r="J30" s="196">
        <v>0.44</v>
      </c>
      <c r="K30" s="196">
        <v>0.55000000000000004</v>
      </c>
      <c r="L30" s="196">
        <v>0.77</v>
      </c>
      <c r="M30" s="197">
        <v>1.1599999999999999</v>
      </c>
      <c r="N30" s="196">
        <v>1.28</v>
      </c>
      <c r="O30" s="196">
        <v>1.59</v>
      </c>
      <c r="P30" s="196">
        <v>0.12</v>
      </c>
    </row>
    <row r="31" spans="1:16" x14ac:dyDescent="0.2">
      <c r="A31" s="5">
        <v>24</v>
      </c>
      <c r="B31" s="196">
        <v>0.41</v>
      </c>
      <c r="C31" s="196">
        <v>0.57999999999999996</v>
      </c>
      <c r="D31" s="196">
        <v>0.71</v>
      </c>
      <c r="E31" s="196">
        <v>0.91</v>
      </c>
      <c r="F31" s="197">
        <v>1.37</v>
      </c>
      <c r="G31" s="196">
        <v>1.67</v>
      </c>
      <c r="H31" s="196">
        <v>2.23</v>
      </c>
      <c r="I31" s="196">
        <v>0.33</v>
      </c>
      <c r="J31" s="196">
        <v>0.44</v>
      </c>
      <c r="K31" s="196">
        <v>0.55000000000000004</v>
      </c>
      <c r="L31" s="196">
        <v>0.77</v>
      </c>
      <c r="M31" s="197">
        <v>1.1599999999999999</v>
      </c>
      <c r="N31" s="196">
        <v>1.28</v>
      </c>
      <c r="O31" s="196">
        <v>1.59</v>
      </c>
      <c r="P31" s="196">
        <v>0.12</v>
      </c>
    </row>
    <row r="32" spans="1:16" x14ac:dyDescent="0.2">
      <c r="A32" s="5">
        <v>25</v>
      </c>
      <c r="B32" s="196">
        <v>0.41</v>
      </c>
      <c r="C32" s="196">
        <v>0.57999999999999996</v>
      </c>
      <c r="D32" s="196">
        <v>0.71</v>
      </c>
      <c r="E32" s="196">
        <v>0.91</v>
      </c>
      <c r="F32" s="197">
        <v>1.37</v>
      </c>
      <c r="G32" s="196">
        <v>1.67</v>
      </c>
      <c r="H32" s="196">
        <v>2.23</v>
      </c>
      <c r="I32" s="196">
        <v>0.33</v>
      </c>
      <c r="J32" s="196">
        <v>0.44</v>
      </c>
      <c r="K32" s="196">
        <v>0.55000000000000004</v>
      </c>
      <c r="L32" s="196">
        <v>0.77</v>
      </c>
      <c r="M32" s="197">
        <v>1.1599999999999999</v>
      </c>
      <c r="N32" s="196">
        <v>1.28</v>
      </c>
      <c r="O32" s="196">
        <v>1.59</v>
      </c>
      <c r="P32" s="196">
        <v>0.12</v>
      </c>
    </row>
    <row r="33" spans="1:16" x14ac:dyDescent="0.2">
      <c r="A33" s="5">
        <v>26</v>
      </c>
      <c r="B33" s="196">
        <v>0.41</v>
      </c>
      <c r="C33" s="196">
        <v>0.57999999999999996</v>
      </c>
      <c r="D33" s="196">
        <v>0.71</v>
      </c>
      <c r="E33" s="196">
        <v>0.91</v>
      </c>
      <c r="F33" s="197">
        <v>1.37</v>
      </c>
      <c r="G33" s="196">
        <v>1.71</v>
      </c>
      <c r="H33" s="196">
        <v>2.2799999999999998</v>
      </c>
      <c r="I33" s="196">
        <v>0.34</v>
      </c>
      <c r="J33" s="196">
        <v>0.45</v>
      </c>
      <c r="K33" s="196">
        <v>0.56000000000000005</v>
      </c>
      <c r="L33" s="196">
        <v>0.78</v>
      </c>
      <c r="M33" s="197">
        <v>1.17</v>
      </c>
      <c r="N33" s="196">
        <v>1.32</v>
      </c>
      <c r="O33" s="196">
        <v>1.64</v>
      </c>
      <c r="P33" s="196">
        <v>0.13</v>
      </c>
    </row>
    <row r="34" spans="1:16" x14ac:dyDescent="0.2">
      <c r="A34" s="5">
        <v>27</v>
      </c>
      <c r="B34" s="196">
        <v>0.41</v>
      </c>
      <c r="C34" s="196">
        <v>0.57999999999999996</v>
      </c>
      <c r="D34" s="196">
        <v>0.71</v>
      </c>
      <c r="E34" s="196">
        <v>0.92</v>
      </c>
      <c r="F34" s="197">
        <v>1.38</v>
      </c>
      <c r="G34" s="196">
        <v>1.75</v>
      </c>
      <c r="H34" s="196">
        <v>2.3199999999999998</v>
      </c>
      <c r="I34" s="196">
        <v>0.35</v>
      </c>
      <c r="J34" s="196">
        <v>0.46</v>
      </c>
      <c r="K34" s="196">
        <v>0.56999999999999995</v>
      </c>
      <c r="L34" s="196">
        <v>0.79</v>
      </c>
      <c r="M34" s="197">
        <v>1.19</v>
      </c>
      <c r="N34" s="196">
        <v>1.37</v>
      </c>
      <c r="O34" s="196">
        <v>1.71</v>
      </c>
      <c r="P34" s="196">
        <v>0.13</v>
      </c>
    </row>
    <row r="35" spans="1:16" x14ac:dyDescent="0.2">
      <c r="A35" s="5">
        <v>28</v>
      </c>
      <c r="B35" s="196">
        <v>0.42</v>
      </c>
      <c r="C35" s="196">
        <v>0.57999999999999996</v>
      </c>
      <c r="D35" s="196">
        <v>0.71</v>
      </c>
      <c r="E35" s="196">
        <v>0.93</v>
      </c>
      <c r="F35" s="197">
        <v>1.4</v>
      </c>
      <c r="G35" s="196">
        <v>1.79</v>
      </c>
      <c r="H35" s="196">
        <v>2.37</v>
      </c>
      <c r="I35" s="196">
        <v>0.36</v>
      </c>
      <c r="J35" s="196">
        <v>0.47</v>
      </c>
      <c r="K35" s="196">
        <v>0.57999999999999996</v>
      </c>
      <c r="L35" s="196">
        <v>0.81</v>
      </c>
      <c r="M35" s="197">
        <v>1.22</v>
      </c>
      <c r="N35" s="196">
        <v>1.42</v>
      </c>
      <c r="O35" s="196">
        <v>1.78</v>
      </c>
      <c r="P35" s="196">
        <v>0.14000000000000001</v>
      </c>
    </row>
    <row r="36" spans="1:16" x14ac:dyDescent="0.2">
      <c r="A36" s="5">
        <v>29</v>
      </c>
      <c r="B36" s="196">
        <v>0.43</v>
      </c>
      <c r="C36" s="196">
        <v>0.57999999999999996</v>
      </c>
      <c r="D36" s="196">
        <v>0.72</v>
      </c>
      <c r="E36" s="196">
        <v>0.95</v>
      </c>
      <c r="F36" s="197">
        <v>1.43</v>
      </c>
      <c r="G36" s="196">
        <v>1.85</v>
      </c>
      <c r="H36" s="196">
        <v>2.44</v>
      </c>
      <c r="I36" s="196">
        <v>0.37</v>
      </c>
      <c r="J36" s="196">
        <v>0.48</v>
      </c>
      <c r="K36" s="196">
        <v>0.6</v>
      </c>
      <c r="L36" s="196">
        <v>0.83</v>
      </c>
      <c r="M36" s="197">
        <v>1.25</v>
      </c>
      <c r="N36" s="196">
        <v>1.48</v>
      </c>
      <c r="O36" s="196">
        <v>1.86</v>
      </c>
      <c r="P36" s="196">
        <v>0.15</v>
      </c>
    </row>
    <row r="37" spans="1:16" x14ac:dyDescent="0.2">
      <c r="A37" s="5">
        <v>30</v>
      </c>
      <c r="B37" s="196">
        <v>0.44</v>
      </c>
      <c r="C37" s="196">
        <v>0.59</v>
      </c>
      <c r="D37" s="196">
        <v>0.73</v>
      </c>
      <c r="E37" s="196">
        <v>0.96</v>
      </c>
      <c r="F37" s="197">
        <v>1.44</v>
      </c>
      <c r="G37" s="196">
        <v>1.9</v>
      </c>
      <c r="H37" s="196">
        <v>2.52</v>
      </c>
      <c r="I37" s="196">
        <v>0.38</v>
      </c>
      <c r="J37" s="196">
        <v>0.49</v>
      </c>
      <c r="K37" s="196">
        <v>0.62</v>
      </c>
      <c r="L37" s="196">
        <v>0.85</v>
      </c>
      <c r="M37" s="197">
        <v>1.28</v>
      </c>
      <c r="N37" s="196">
        <v>1.53</v>
      </c>
      <c r="O37" s="196">
        <v>1.93</v>
      </c>
      <c r="P37" s="196">
        <v>0.16</v>
      </c>
    </row>
    <row r="38" spans="1:16" x14ac:dyDescent="0.2">
      <c r="A38" s="5">
        <v>31</v>
      </c>
      <c r="B38" s="196">
        <v>0.47</v>
      </c>
      <c r="C38" s="196">
        <v>0.66</v>
      </c>
      <c r="D38" s="196">
        <v>0.79</v>
      </c>
      <c r="E38" s="196">
        <v>0.98</v>
      </c>
      <c r="F38" s="197">
        <v>1.47</v>
      </c>
      <c r="G38" s="196">
        <v>2.09</v>
      </c>
      <c r="H38" s="196">
        <v>2.6</v>
      </c>
      <c r="I38" s="196">
        <v>0.4</v>
      </c>
      <c r="J38" s="196">
        <v>0.55000000000000004</v>
      </c>
      <c r="K38" s="196">
        <v>0.63</v>
      </c>
      <c r="L38" s="196">
        <v>0.87</v>
      </c>
      <c r="M38" s="197">
        <v>1.31</v>
      </c>
      <c r="N38" s="196">
        <v>1.68</v>
      </c>
      <c r="O38" s="196">
        <v>2.02</v>
      </c>
      <c r="P38" s="196">
        <v>0.18</v>
      </c>
    </row>
    <row r="39" spans="1:16" x14ac:dyDescent="0.2">
      <c r="A39" s="5">
        <v>32</v>
      </c>
      <c r="B39" s="196">
        <v>0.5</v>
      </c>
      <c r="C39" s="196">
        <v>0.68</v>
      </c>
      <c r="D39" s="196">
        <v>0.81</v>
      </c>
      <c r="E39" s="196">
        <v>1</v>
      </c>
      <c r="F39" s="197">
        <v>1.5</v>
      </c>
      <c r="G39" s="196">
        <v>2.17</v>
      </c>
      <c r="H39" s="196">
        <v>2.71</v>
      </c>
      <c r="I39" s="196">
        <v>0.42</v>
      </c>
      <c r="J39" s="196">
        <v>0.56999999999999995</v>
      </c>
      <c r="K39" s="196">
        <v>0.65</v>
      </c>
      <c r="L39" s="196">
        <v>0.88</v>
      </c>
      <c r="M39" s="197">
        <v>1.32</v>
      </c>
      <c r="N39" s="196">
        <v>1.76</v>
      </c>
      <c r="O39" s="196">
        <v>2.11</v>
      </c>
      <c r="P39" s="196">
        <v>0.2</v>
      </c>
    </row>
    <row r="40" spans="1:16" x14ac:dyDescent="0.2">
      <c r="A40" s="5">
        <v>33</v>
      </c>
      <c r="B40" s="196">
        <v>0.53</v>
      </c>
      <c r="C40" s="196">
        <v>0.7</v>
      </c>
      <c r="D40" s="196">
        <v>0.85</v>
      </c>
      <c r="E40" s="196">
        <v>1.03</v>
      </c>
      <c r="F40" s="197">
        <v>1.55</v>
      </c>
      <c r="G40" s="196">
        <v>2.29</v>
      </c>
      <c r="H40" s="196">
        <v>2.81</v>
      </c>
      <c r="I40" s="196">
        <v>0.45</v>
      </c>
      <c r="J40" s="196">
        <v>0.6</v>
      </c>
      <c r="K40" s="196">
        <v>0.67</v>
      </c>
      <c r="L40" s="196">
        <v>0.89</v>
      </c>
      <c r="M40" s="197">
        <v>1.34</v>
      </c>
      <c r="N40" s="196">
        <v>1.85</v>
      </c>
      <c r="O40" s="196">
        <v>2.2000000000000002</v>
      </c>
      <c r="P40" s="196">
        <v>0.22</v>
      </c>
    </row>
    <row r="41" spans="1:16" x14ac:dyDescent="0.2">
      <c r="A41" s="5">
        <v>34</v>
      </c>
      <c r="B41" s="196">
        <v>0.56000000000000005</v>
      </c>
      <c r="C41" s="196">
        <v>0.74</v>
      </c>
      <c r="D41" s="196">
        <v>0.88</v>
      </c>
      <c r="E41" s="196">
        <v>1.06</v>
      </c>
      <c r="F41" s="197">
        <v>1.59</v>
      </c>
      <c r="G41" s="196">
        <v>2.4</v>
      </c>
      <c r="H41" s="196">
        <v>2.91</v>
      </c>
      <c r="I41" s="196">
        <v>0.48</v>
      </c>
      <c r="J41" s="196">
        <v>0.62</v>
      </c>
      <c r="K41" s="196">
        <v>0.69</v>
      </c>
      <c r="L41" s="196">
        <v>0.9</v>
      </c>
      <c r="M41" s="197">
        <v>1.35</v>
      </c>
      <c r="N41" s="196">
        <v>1.94</v>
      </c>
      <c r="O41" s="196">
        <v>2.2999999999999998</v>
      </c>
      <c r="P41" s="196">
        <v>0.24</v>
      </c>
    </row>
    <row r="42" spans="1:16" x14ac:dyDescent="0.2">
      <c r="A42" s="5">
        <v>35</v>
      </c>
      <c r="B42" s="196">
        <v>0.6</v>
      </c>
      <c r="C42" s="196">
        <v>0.77</v>
      </c>
      <c r="D42" s="196">
        <v>0.91</v>
      </c>
      <c r="E42" s="196">
        <v>1.0900000000000001</v>
      </c>
      <c r="F42" s="197">
        <v>1.64</v>
      </c>
      <c r="G42" s="196">
        <v>2.52</v>
      </c>
      <c r="H42" s="196">
        <v>3.01</v>
      </c>
      <c r="I42" s="196">
        <v>0.51</v>
      </c>
      <c r="J42" s="196">
        <v>0.64</v>
      </c>
      <c r="K42" s="196">
        <v>0.71</v>
      </c>
      <c r="L42" s="196">
        <v>0.91</v>
      </c>
      <c r="M42" s="197">
        <v>1.37</v>
      </c>
      <c r="N42" s="196">
        <v>2.02</v>
      </c>
      <c r="O42" s="196">
        <v>2.39</v>
      </c>
      <c r="P42" s="196">
        <v>0.26</v>
      </c>
    </row>
    <row r="43" spans="1:16" x14ac:dyDescent="0.2">
      <c r="A43" s="5">
        <v>36</v>
      </c>
      <c r="B43" s="196">
        <v>0.66</v>
      </c>
      <c r="C43" s="196">
        <v>0.81</v>
      </c>
      <c r="D43" s="196">
        <v>0.98</v>
      </c>
      <c r="E43" s="196">
        <v>1.18</v>
      </c>
      <c r="F43" s="197">
        <v>1.77</v>
      </c>
      <c r="G43" s="196">
        <v>2.73</v>
      </c>
      <c r="H43" s="196">
        <v>3.24</v>
      </c>
      <c r="I43" s="196">
        <v>0.54</v>
      </c>
      <c r="J43" s="196">
        <v>0.69</v>
      </c>
      <c r="K43" s="196">
        <v>0.77</v>
      </c>
      <c r="L43" s="196">
        <v>0.98</v>
      </c>
      <c r="M43" s="197">
        <v>1.47</v>
      </c>
      <c r="N43" s="196">
        <v>2.19</v>
      </c>
      <c r="O43" s="196">
        <v>2.57</v>
      </c>
      <c r="P43" s="196">
        <v>0.28000000000000003</v>
      </c>
    </row>
    <row r="44" spans="1:16" x14ac:dyDescent="0.2">
      <c r="A44" s="5">
        <v>37</v>
      </c>
      <c r="B44" s="196">
        <v>0.71</v>
      </c>
      <c r="C44" s="196">
        <v>0.86</v>
      </c>
      <c r="D44" s="196">
        <v>1.06</v>
      </c>
      <c r="E44" s="196">
        <v>1.28</v>
      </c>
      <c r="F44" s="197">
        <v>1.92</v>
      </c>
      <c r="G44" s="196">
        <v>2.98</v>
      </c>
      <c r="H44" s="196">
        <v>3.53</v>
      </c>
      <c r="I44" s="196">
        <v>0.57999999999999996</v>
      </c>
      <c r="J44" s="196">
        <v>0.75</v>
      </c>
      <c r="K44" s="196">
        <v>0.83</v>
      </c>
      <c r="L44" s="196">
        <v>1.05</v>
      </c>
      <c r="M44" s="197">
        <v>1.58</v>
      </c>
      <c r="N44" s="196">
        <v>2.36</v>
      </c>
      <c r="O44" s="196">
        <v>2.79</v>
      </c>
      <c r="P44" s="196">
        <v>0.3</v>
      </c>
    </row>
    <row r="45" spans="1:16" x14ac:dyDescent="0.2">
      <c r="A45" s="5">
        <v>38</v>
      </c>
      <c r="B45" s="196">
        <v>0.77</v>
      </c>
      <c r="C45" s="196">
        <v>0.92</v>
      </c>
      <c r="D45" s="196">
        <v>1.1499999999999999</v>
      </c>
      <c r="E45" s="196">
        <v>1.38</v>
      </c>
      <c r="F45" s="197">
        <v>2.0699999999999998</v>
      </c>
      <c r="G45" s="196">
        <v>3.27</v>
      </c>
      <c r="H45" s="196">
        <v>3.86</v>
      </c>
      <c r="I45" s="196">
        <v>0.62</v>
      </c>
      <c r="J45" s="196">
        <v>0.8</v>
      </c>
      <c r="K45" s="196">
        <v>0.89</v>
      </c>
      <c r="L45" s="196">
        <v>1.1299999999999999</v>
      </c>
      <c r="M45" s="197">
        <v>1.7</v>
      </c>
      <c r="N45" s="196">
        <v>2.5299999999999998</v>
      </c>
      <c r="O45" s="196">
        <v>3.02</v>
      </c>
      <c r="P45" s="196">
        <v>0.33</v>
      </c>
    </row>
    <row r="46" spans="1:16" x14ac:dyDescent="0.2">
      <c r="A46" s="5">
        <v>39</v>
      </c>
      <c r="B46" s="196">
        <v>0.84</v>
      </c>
      <c r="C46" s="196">
        <v>1</v>
      </c>
      <c r="D46" s="196">
        <v>1.26</v>
      </c>
      <c r="E46" s="196">
        <v>1.49</v>
      </c>
      <c r="F46" s="197">
        <v>2.2400000000000002</v>
      </c>
      <c r="G46" s="196">
        <v>3.6</v>
      </c>
      <c r="H46" s="196">
        <v>4.26</v>
      </c>
      <c r="I46" s="196">
        <v>0.66</v>
      </c>
      <c r="J46" s="196">
        <v>0.85</v>
      </c>
      <c r="K46" s="196">
        <v>0.95</v>
      </c>
      <c r="L46" s="196">
        <v>1.21</v>
      </c>
      <c r="M46" s="197">
        <v>1.82</v>
      </c>
      <c r="N46" s="196">
        <v>2.71</v>
      </c>
      <c r="O46" s="196">
        <v>3.29</v>
      </c>
      <c r="P46" s="196">
        <v>0.36</v>
      </c>
    </row>
    <row r="47" spans="1:16" x14ac:dyDescent="0.2">
      <c r="A47" s="5">
        <v>40</v>
      </c>
      <c r="B47" s="196">
        <v>0.9</v>
      </c>
      <c r="C47" s="196">
        <v>1.0900000000000001</v>
      </c>
      <c r="D47" s="196">
        <v>1.39</v>
      </c>
      <c r="E47" s="196">
        <v>1.61</v>
      </c>
      <c r="F47" s="197">
        <v>2.42</v>
      </c>
      <c r="G47" s="196">
        <v>3.95</v>
      </c>
      <c r="H47" s="196">
        <v>4.7</v>
      </c>
      <c r="I47" s="196">
        <v>0.7</v>
      </c>
      <c r="J47" s="196">
        <v>0.91</v>
      </c>
      <c r="K47" s="196">
        <v>1.01</v>
      </c>
      <c r="L47" s="196">
        <v>1.3</v>
      </c>
      <c r="M47" s="197">
        <v>1.95</v>
      </c>
      <c r="N47" s="196">
        <v>2.9</v>
      </c>
      <c r="O47" s="196">
        <v>3.6</v>
      </c>
      <c r="P47" s="196">
        <v>0.4</v>
      </c>
    </row>
    <row r="48" spans="1:16" x14ac:dyDescent="0.2">
      <c r="A48" s="5">
        <v>41</v>
      </c>
      <c r="B48" s="196">
        <v>0.97</v>
      </c>
      <c r="C48" s="196">
        <v>1.18</v>
      </c>
      <c r="D48" s="196">
        <v>1.42</v>
      </c>
      <c r="E48" s="196">
        <v>1.77</v>
      </c>
      <c r="F48" s="197">
        <v>2.66</v>
      </c>
      <c r="G48" s="196">
        <v>4.03</v>
      </c>
      <c r="H48" s="196">
        <v>5.18</v>
      </c>
      <c r="I48" s="196">
        <v>0.74</v>
      </c>
      <c r="J48" s="196">
        <v>0.99</v>
      </c>
      <c r="K48" s="196">
        <v>1.1100000000000001</v>
      </c>
      <c r="L48" s="196">
        <v>1.39</v>
      </c>
      <c r="M48" s="197">
        <v>2.09</v>
      </c>
      <c r="N48" s="196">
        <v>3.3</v>
      </c>
      <c r="O48" s="196">
        <v>3.95</v>
      </c>
      <c r="P48" s="196">
        <v>0.45</v>
      </c>
    </row>
    <row r="49" spans="1:16" x14ac:dyDescent="0.2">
      <c r="A49" s="5">
        <v>42</v>
      </c>
      <c r="B49" s="196">
        <v>1.04</v>
      </c>
      <c r="C49" s="196">
        <v>1.29</v>
      </c>
      <c r="D49" s="196">
        <v>1.5</v>
      </c>
      <c r="E49" s="196">
        <v>1.93</v>
      </c>
      <c r="F49" s="197">
        <v>2.9</v>
      </c>
      <c r="G49" s="196">
        <v>4.2</v>
      </c>
      <c r="H49" s="196">
        <v>5.69</v>
      </c>
      <c r="I49" s="196">
        <v>0.78</v>
      </c>
      <c r="J49" s="196">
        <v>1.05</v>
      </c>
      <c r="K49" s="196">
        <v>1.18</v>
      </c>
      <c r="L49" s="196">
        <v>1.49</v>
      </c>
      <c r="M49" s="197">
        <v>2.2400000000000002</v>
      </c>
      <c r="N49" s="196">
        <v>3.54</v>
      </c>
      <c r="O49" s="196">
        <v>4.28</v>
      </c>
      <c r="P49" s="196">
        <v>0.51</v>
      </c>
    </row>
    <row r="50" spans="1:16" x14ac:dyDescent="0.2">
      <c r="A50" s="5">
        <v>43</v>
      </c>
      <c r="B50" s="196">
        <v>1.1100000000000001</v>
      </c>
      <c r="C50" s="196">
        <v>1.41</v>
      </c>
      <c r="D50" s="196">
        <v>1.65</v>
      </c>
      <c r="E50" s="196">
        <v>2.1</v>
      </c>
      <c r="F50" s="197">
        <v>3.15</v>
      </c>
      <c r="G50" s="196">
        <v>4.5999999999999996</v>
      </c>
      <c r="H50" s="196">
        <v>6.23</v>
      </c>
      <c r="I50" s="196">
        <v>0.82</v>
      </c>
      <c r="J50" s="196">
        <v>1.1200000000000001</v>
      </c>
      <c r="K50" s="196">
        <v>1.27</v>
      </c>
      <c r="L50" s="196">
        <v>1.61</v>
      </c>
      <c r="M50" s="197">
        <v>2.42</v>
      </c>
      <c r="N50" s="196">
        <v>3.82</v>
      </c>
      <c r="O50" s="196">
        <v>4.6500000000000004</v>
      </c>
      <c r="P50" s="196">
        <v>0.57999999999999996</v>
      </c>
    </row>
    <row r="51" spans="1:16" x14ac:dyDescent="0.2">
      <c r="A51" s="5">
        <v>44</v>
      </c>
      <c r="B51" s="196">
        <v>1.2</v>
      </c>
      <c r="C51" s="196">
        <v>1.56</v>
      </c>
      <c r="D51" s="196">
        <v>1.81</v>
      </c>
      <c r="E51" s="196">
        <v>2.29</v>
      </c>
      <c r="F51" s="197">
        <v>3.44</v>
      </c>
      <c r="G51" s="196">
        <v>5.03</v>
      </c>
      <c r="H51" s="196">
        <v>6.81</v>
      </c>
      <c r="I51" s="196">
        <v>0.87</v>
      </c>
      <c r="J51" s="196">
        <v>1.2</v>
      </c>
      <c r="K51" s="196">
        <v>1.37</v>
      </c>
      <c r="L51" s="196">
        <v>1.73</v>
      </c>
      <c r="M51" s="197">
        <v>2.6</v>
      </c>
      <c r="N51" s="196">
        <v>4.1500000000000004</v>
      </c>
      <c r="O51" s="196">
        <v>5.04</v>
      </c>
      <c r="P51" s="196">
        <v>0.66</v>
      </c>
    </row>
    <row r="52" spans="1:16" x14ac:dyDescent="0.2">
      <c r="A52" s="5">
        <v>45</v>
      </c>
      <c r="B52" s="196">
        <v>1.29</v>
      </c>
      <c r="C52" s="196">
        <v>1.71</v>
      </c>
      <c r="D52" s="196">
        <v>1.99</v>
      </c>
      <c r="E52" s="196">
        <v>2.5099999999999998</v>
      </c>
      <c r="F52" s="197">
        <v>3.77</v>
      </c>
      <c r="G52" s="196">
        <v>5.5</v>
      </c>
      <c r="H52" s="196">
        <v>7.41</v>
      </c>
      <c r="I52" s="196">
        <v>0.93</v>
      </c>
      <c r="J52" s="196">
        <v>1.3</v>
      </c>
      <c r="K52" s="196">
        <v>1.49</v>
      </c>
      <c r="L52" s="196">
        <v>1.87</v>
      </c>
      <c r="M52" s="197">
        <v>2.81</v>
      </c>
      <c r="N52" s="196">
        <v>4.5199999999999996</v>
      </c>
      <c r="O52" s="196">
        <v>5.45</v>
      </c>
      <c r="P52" s="196">
        <v>0.75</v>
      </c>
    </row>
    <row r="53" spans="1:16" x14ac:dyDescent="0.2">
      <c r="A53" s="5">
        <v>46</v>
      </c>
      <c r="B53" s="196">
        <v>1.39</v>
      </c>
      <c r="C53" s="196">
        <v>1.87</v>
      </c>
      <c r="D53" s="196">
        <v>2.1800000000000002</v>
      </c>
      <c r="E53" s="196">
        <v>2.75</v>
      </c>
      <c r="F53" s="197">
        <v>4.13</v>
      </c>
      <c r="G53" s="196">
        <v>6.01</v>
      </c>
      <c r="H53" s="196">
        <v>8.0500000000000007</v>
      </c>
      <c r="I53" s="196">
        <v>1</v>
      </c>
      <c r="J53" s="196">
        <v>1.41</v>
      </c>
      <c r="K53" s="196">
        <v>1.62</v>
      </c>
      <c r="L53" s="196">
        <v>2.02</v>
      </c>
      <c r="M53" s="197">
        <v>3.03</v>
      </c>
      <c r="N53" s="196">
        <v>4.8899999999999997</v>
      </c>
      <c r="O53" s="196">
        <v>5.87</v>
      </c>
      <c r="P53" s="196">
        <v>0.86</v>
      </c>
    </row>
    <row r="54" spans="1:16" x14ac:dyDescent="0.2">
      <c r="A54" s="5">
        <v>47</v>
      </c>
      <c r="B54" s="196">
        <v>1.51</v>
      </c>
      <c r="C54" s="196">
        <v>2.0499999999999998</v>
      </c>
      <c r="D54" s="196">
        <v>2.39</v>
      </c>
      <c r="E54" s="196">
        <v>3.01</v>
      </c>
      <c r="F54" s="197">
        <v>4.5199999999999996</v>
      </c>
      <c r="G54" s="196">
        <v>6.55</v>
      </c>
      <c r="H54" s="196">
        <v>8.7100000000000009</v>
      </c>
      <c r="I54" s="196">
        <v>1.0900000000000001</v>
      </c>
      <c r="J54" s="196">
        <v>1.54</v>
      </c>
      <c r="K54" s="196">
        <v>1.76</v>
      </c>
      <c r="L54" s="196">
        <v>2.1800000000000002</v>
      </c>
      <c r="M54" s="197">
        <v>3.27</v>
      </c>
      <c r="N54" s="196">
        <v>5.3</v>
      </c>
      <c r="O54" s="196">
        <v>6.31</v>
      </c>
      <c r="P54" s="196">
        <v>1</v>
      </c>
    </row>
    <row r="55" spans="1:16" x14ac:dyDescent="0.2">
      <c r="A55" s="5">
        <v>48</v>
      </c>
      <c r="B55" s="196">
        <v>1.64</v>
      </c>
      <c r="C55" s="196">
        <v>2.25</v>
      </c>
      <c r="D55" s="196">
        <v>2.61</v>
      </c>
      <c r="E55" s="196">
        <v>3.3</v>
      </c>
      <c r="F55" s="197">
        <v>4.95</v>
      </c>
      <c r="G55" s="196">
        <v>7.12</v>
      </c>
      <c r="H55" s="196">
        <v>9.41</v>
      </c>
      <c r="I55" s="196">
        <v>1.18</v>
      </c>
      <c r="J55" s="196">
        <v>1.68</v>
      </c>
      <c r="K55" s="196">
        <v>1.93</v>
      </c>
      <c r="L55" s="196">
        <v>2.34</v>
      </c>
      <c r="M55" s="197">
        <v>3.51</v>
      </c>
      <c r="N55" s="196">
        <v>5.75</v>
      </c>
      <c r="O55" s="196">
        <v>6.78</v>
      </c>
      <c r="P55" s="196">
        <v>1.17</v>
      </c>
    </row>
    <row r="56" spans="1:16" x14ac:dyDescent="0.2">
      <c r="A56" s="5">
        <v>49</v>
      </c>
      <c r="B56" s="196">
        <v>1.78</v>
      </c>
      <c r="C56" s="196">
        <v>2.4700000000000002</v>
      </c>
      <c r="D56" s="196">
        <v>2.85</v>
      </c>
      <c r="E56" s="196">
        <v>3.61</v>
      </c>
      <c r="F56" s="197">
        <v>5.42</v>
      </c>
      <c r="G56" s="196">
        <v>7.76</v>
      </c>
      <c r="H56" s="196">
        <v>10.15</v>
      </c>
      <c r="I56" s="196">
        <v>1.29</v>
      </c>
      <c r="J56" s="196">
        <v>1.83</v>
      </c>
      <c r="K56" s="196">
        <v>2.1</v>
      </c>
      <c r="L56" s="196">
        <v>2.52</v>
      </c>
      <c r="M56" s="197">
        <v>3.78</v>
      </c>
      <c r="N56" s="196">
        <v>6.24</v>
      </c>
      <c r="O56" s="196">
        <v>7.25</v>
      </c>
      <c r="P56" s="196">
        <v>1.38</v>
      </c>
    </row>
    <row r="57" spans="1:16" x14ac:dyDescent="0.2">
      <c r="A57" s="5">
        <v>50</v>
      </c>
      <c r="B57" s="196">
        <v>1.94</v>
      </c>
      <c r="C57" s="196">
        <v>2.72</v>
      </c>
      <c r="D57" s="196">
        <v>3.11</v>
      </c>
      <c r="E57" s="196">
        <v>3.96</v>
      </c>
      <c r="F57" s="197">
        <v>5.94</v>
      </c>
      <c r="G57" s="196">
        <v>8.43</v>
      </c>
      <c r="H57" s="196">
        <v>10.93</v>
      </c>
      <c r="I57" s="196">
        <v>1.4</v>
      </c>
      <c r="J57" s="196">
        <v>1.99</v>
      </c>
      <c r="K57" s="196">
        <v>2.29</v>
      </c>
      <c r="L57" s="196">
        <v>2.7</v>
      </c>
      <c r="M57" s="197">
        <v>4.05</v>
      </c>
      <c r="N57" s="196">
        <v>6.77</v>
      </c>
      <c r="O57" s="196">
        <v>7.74</v>
      </c>
      <c r="P57" s="196">
        <v>1.63</v>
      </c>
    </row>
    <row r="58" spans="1:16" x14ac:dyDescent="0.2">
      <c r="A58" s="5">
        <v>51</v>
      </c>
      <c r="B58" s="196">
        <v>2.12</v>
      </c>
      <c r="C58" s="196">
        <v>2.8</v>
      </c>
      <c r="D58" s="196">
        <v>3.39</v>
      </c>
      <c r="E58" s="196">
        <v>4.21</v>
      </c>
      <c r="F58" s="197">
        <v>6.32</v>
      </c>
      <c r="G58" s="196">
        <v>9.48</v>
      </c>
      <c r="H58" s="196">
        <v>11.89</v>
      </c>
      <c r="I58" s="196">
        <v>1.52</v>
      </c>
      <c r="J58" s="196">
        <v>2.11</v>
      </c>
      <c r="K58" s="196">
        <v>2.4</v>
      </c>
      <c r="L58" s="196">
        <v>3.27</v>
      </c>
      <c r="M58" s="197">
        <v>4.91</v>
      </c>
      <c r="N58" s="196">
        <v>6.9</v>
      </c>
      <c r="O58" s="196">
        <v>8.44</v>
      </c>
      <c r="P58" s="196">
        <v>1.92</v>
      </c>
    </row>
    <row r="59" spans="1:16" x14ac:dyDescent="0.2">
      <c r="A59" s="5">
        <v>52</v>
      </c>
      <c r="B59" s="196">
        <v>2.3199999999999998</v>
      </c>
      <c r="C59" s="196">
        <v>3.04</v>
      </c>
      <c r="D59" s="196">
        <v>3.71</v>
      </c>
      <c r="E59" s="196">
        <v>4.6100000000000003</v>
      </c>
      <c r="F59" s="197">
        <v>6.92</v>
      </c>
      <c r="G59" s="196">
        <v>10.35</v>
      </c>
      <c r="H59" s="196">
        <v>12.81</v>
      </c>
      <c r="I59" s="196">
        <v>1.64</v>
      </c>
      <c r="J59" s="196">
        <v>2.29</v>
      </c>
      <c r="K59" s="196">
        <v>2.61</v>
      </c>
      <c r="L59" s="196">
        <v>3.57</v>
      </c>
      <c r="M59" s="197">
        <v>5.36</v>
      </c>
      <c r="N59" s="196">
        <v>7.34</v>
      </c>
      <c r="O59" s="196">
        <v>9.02</v>
      </c>
      <c r="P59" s="196">
        <v>2.25</v>
      </c>
    </row>
    <row r="60" spans="1:16" x14ac:dyDescent="0.2">
      <c r="A60" s="5">
        <v>53</v>
      </c>
      <c r="B60" s="196">
        <v>2.54</v>
      </c>
      <c r="C60" s="196">
        <v>3.3</v>
      </c>
      <c r="D60" s="196">
        <v>4.05</v>
      </c>
      <c r="E60" s="196">
        <v>5.04</v>
      </c>
      <c r="F60" s="197">
        <v>7.56</v>
      </c>
      <c r="G60" s="196">
        <v>11.31</v>
      </c>
      <c r="H60" s="196">
        <v>13.83</v>
      </c>
      <c r="I60" s="196">
        <v>1.78</v>
      </c>
      <c r="J60" s="196">
        <v>2.4900000000000002</v>
      </c>
      <c r="K60" s="196">
        <v>2.84</v>
      </c>
      <c r="L60" s="196">
        <v>3.89</v>
      </c>
      <c r="M60" s="197">
        <v>5.84</v>
      </c>
      <c r="N60" s="196">
        <v>7.83</v>
      </c>
      <c r="O60" s="196">
        <v>9.64</v>
      </c>
      <c r="P60" s="196">
        <v>2.62</v>
      </c>
    </row>
    <row r="61" spans="1:16" x14ac:dyDescent="0.2">
      <c r="A61" s="5">
        <v>54</v>
      </c>
      <c r="B61" s="196">
        <v>2.79</v>
      </c>
      <c r="C61" s="196">
        <v>3.59</v>
      </c>
      <c r="D61" s="196">
        <v>4.4400000000000004</v>
      </c>
      <c r="E61" s="196">
        <v>5.52</v>
      </c>
      <c r="F61" s="197">
        <v>8.2799999999999994</v>
      </c>
      <c r="G61" s="196">
        <v>12.33</v>
      </c>
      <c r="H61" s="196">
        <v>14.92</v>
      </c>
      <c r="I61" s="196">
        <v>1.92</v>
      </c>
      <c r="J61" s="196">
        <v>2.69</v>
      </c>
      <c r="K61" s="196">
        <v>3.08</v>
      </c>
      <c r="L61" s="196">
        <v>4.26</v>
      </c>
      <c r="M61" s="197">
        <v>6.39</v>
      </c>
      <c r="N61" s="196">
        <v>8.32</v>
      </c>
      <c r="O61" s="196">
        <v>10.3</v>
      </c>
      <c r="P61" s="196">
        <v>3.04</v>
      </c>
    </row>
    <row r="62" spans="1:16" x14ac:dyDescent="0.2">
      <c r="A62" s="5">
        <v>55</v>
      </c>
      <c r="B62" s="196">
        <v>3.08</v>
      </c>
      <c r="C62" s="196">
        <v>3.91</v>
      </c>
      <c r="D62" s="196">
        <v>4.88</v>
      </c>
      <c r="E62" s="196">
        <v>6.05</v>
      </c>
      <c r="F62" s="197">
        <v>9.08</v>
      </c>
      <c r="G62" s="196">
        <v>13.47</v>
      </c>
      <c r="H62" s="196">
        <v>16.14</v>
      </c>
      <c r="I62" s="196">
        <v>2.0699999999999998</v>
      </c>
      <c r="J62" s="196">
        <v>2.92</v>
      </c>
      <c r="K62" s="196">
        <v>3.34</v>
      </c>
      <c r="L62" s="196">
        <v>4.7</v>
      </c>
      <c r="M62" s="197">
        <v>7.05</v>
      </c>
      <c r="N62" s="196">
        <v>8.85</v>
      </c>
      <c r="O62" s="196">
        <v>11.04</v>
      </c>
      <c r="P62" s="196">
        <v>3.52</v>
      </c>
    </row>
    <row r="63" spans="1:16" x14ac:dyDescent="0.2">
      <c r="A63" s="5">
        <v>56</v>
      </c>
      <c r="B63" s="196">
        <v>3.41</v>
      </c>
      <c r="C63" s="196">
        <v>4.3099999999999996</v>
      </c>
      <c r="D63" s="196">
        <v>5.38</v>
      </c>
      <c r="E63" s="196">
        <v>6.65</v>
      </c>
      <c r="F63" s="197">
        <v>9.98</v>
      </c>
      <c r="G63" s="196">
        <v>14.64</v>
      </c>
      <c r="H63" s="196">
        <v>17.46</v>
      </c>
      <c r="I63" s="196">
        <v>2.2400000000000002</v>
      </c>
      <c r="J63" s="196">
        <v>3.16</v>
      </c>
      <c r="K63" s="196">
        <v>3.62</v>
      </c>
      <c r="L63" s="196">
        <v>5.13</v>
      </c>
      <c r="M63" s="197">
        <v>7.7</v>
      </c>
      <c r="N63" s="196">
        <v>9.5</v>
      </c>
      <c r="O63" s="196">
        <v>11.84</v>
      </c>
      <c r="P63" s="6" t="s">
        <v>33</v>
      </c>
    </row>
    <row r="64" spans="1:16" x14ac:dyDescent="0.2">
      <c r="A64" s="5">
        <v>57</v>
      </c>
      <c r="B64" s="196">
        <v>3.8</v>
      </c>
      <c r="C64" s="196">
        <v>4.79</v>
      </c>
      <c r="D64" s="196">
        <v>5.95</v>
      </c>
      <c r="E64" s="196">
        <v>7.33</v>
      </c>
      <c r="F64" s="197">
        <v>11</v>
      </c>
      <c r="G64" s="196">
        <v>15.91</v>
      </c>
      <c r="H64" s="196">
        <v>18.920000000000002</v>
      </c>
      <c r="I64" s="196">
        <v>2.44</v>
      </c>
      <c r="J64" s="196">
        <v>3.43</v>
      </c>
      <c r="K64" s="196">
        <v>3.93</v>
      </c>
      <c r="L64" s="196">
        <v>5.69</v>
      </c>
      <c r="M64" s="197">
        <v>8.5399999999999991</v>
      </c>
      <c r="N64" s="196">
        <v>10.25</v>
      </c>
      <c r="O64" s="196">
        <v>12.76</v>
      </c>
      <c r="P64" s="6" t="s">
        <v>33</v>
      </c>
    </row>
    <row r="65" spans="1:16" x14ac:dyDescent="0.2">
      <c r="A65" s="5">
        <v>58</v>
      </c>
      <c r="B65" s="196">
        <v>4.26</v>
      </c>
      <c r="C65" s="196">
        <v>5.33</v>
      </c>
      <c r="D65" s="196">
        <v>6.61</v>
      </c>
      <c r="E65" s="196">
        <v>8.1300000000000008</v>
      </c>
      <c r="F65" s="197">
        <v>12.2</v>
      </c>
      <c r="G65" s="196">
        <v>17.34</v>
      </c>
      <c r="H65" s="196">
        <v>20.56</v>
      </c>
      <c r="I65" s="196">
        <v>2.69</v>
      </c>
      <c r="J65" s="196">
        <v>3.75</v>
      </c>
      <c r="K65" s="196">
        <v>4.28</v>
      </c>
      <c r="L65" s="196">
        <v>6.42</v>
      </c>
      <c r="M65" s="197">
        <v>9.6300000000000008</v>
      </c>
      <c r="N65" s="196">
        <v>11.1</v>
      </c>
      <c r="O65" s="196">
        <v>13.87</v>
      </c>
      <c r="P65" s="6" t="s">
        <v>33</v>
      </c>
    </row>
    <row r="66" spans="1:16" x14ac:dyDescent="0.2">
      <c r="A66" s="5">
        <v>59</v>
      </c>
      <c r="B66" s="196">
        <v>4.8099999999999996</v>
      </c>
      <c r="C66" s="196">
        <v>5.96</v>
      </c>
      <c r="D66" s="196">
        <v>7.39</v>
      </c>
      <c r="E66" s="196">
        <v>9.07</v>
      </c>
      <c r="F66" s="197">
        <v>13.61</v>
      </c>
      <c r="G66" s="196">
        <v>18.95</v>
      </c>
      <c r="H66" s="196">
        <v>22.41</v>
      </c>
      <c r="I66" s="196">
        <v>3</v>
      </c>
      <c r="J66" s="196">
        <v>4.12</v>
      </c>
      <c r="K66" s="196">
        <v>4.68</v>
      </c>
      <c r="L66" s="196">
        <v>7.39</v>
      </c>
      <c r="M66" s="197">
        <v>11.09</v>
      </c>
      <c r="N66" s="196">
        <v>12.13</v>
      </c>
      <c r="O66" s="196">
        <v>15.22</v>
      </c>
      <c r="P66" s="6" t="s">
        <v>33</v>
      </c>
    </row>
    <row r="67" spans="1:16" x14ac:dyDescent="0.2">
      <c r="A67" s="5">
        <v>60</v>
      </c>
      <c r="B67" s="196">
        <v>5.47</v>
      </c>
      <c r="C67" s="196">
        <v>6.71</v>
      </c>
      <c r="D67" s="196">
        <v>8.2899999999999991</v>
      </c>
      <c r="E67" s="196">
        <v>10.199999999999999</v>
      </c>
      <c r="F67" s="197">
        <v>15.3</v>
      </c>
      <c r="G67" s="196">
        <v>20.76</v>
      </c>
      <c r="H67" s="196">
        <v>24.48</v>
      </c>
      <c r="I67" s="196">
        <v>3.41</v>
      </c>
      <c r="J67" s="196">
        <v>4.58</v>
      </c>
      <c r="K67" s="196">
        <v>5.16</v>
      </c>
      <c r="L67" s="196">
        <v>8.68</v>
      </c>
      <c r="M67" s="197">
        <v>12.85</v>
      </c>
      <c r="N67" s="196">
        <v>13.39</v>
      </c>
      <c r="O67" s="196">
        <v>16.88</v>
      </c>
      <c r="P67" s="6" t="s">
        <v>33</v>
      </c>
    </row>
    <row r="68" spans="1:16" x14ac:dyDescent="0.2">
      <c r="A68" s="5">
        <v>61</v>
      </c>
      <c r="B68" s="6" t="s">
        <v>33</v>
      </c>
      <c r="C68" s="6" t="s">
        <v>33</v>
      </c>
      <c r="D68" s="6" t="s">
        <v>33</v>
      </c>
      <c r="E68" s="6" t="s">
        <v>33</v>
      </c>
      <c r="F68" s="6" t="s">
        <v>33</v>
      </c>
      <c r="G68" s="6" t="s">
        <v>33</v>
      </c>
      <c r="H68" s="6" t="s">
        <v>33</v>
      </c>
      <c r="I68" s="6" t="s">
        <v>33</v>
      </c>
      <c r="J68" s="6" t="s">
        <v>33</v>
      </c>
      <c r="K68" s="6" t="s">
        <v>33</v>
      </c>
      <c r="L68" s="6" t="s">
        <v>33</v>
      </c>
      <c r="M68" s="6" t="s">
        <v>33</v>
      </c>
      <c r="N68" s="6" t="s">
        <v>33</v>
      </c>
      <c r="O68" s="6" t="s">
        <v>33</v>
      </c>
      <c r="P68" s="6" t="s">
        <v>33</v>
      </c>
    </row>
    <row r="69" spans="1:16" x14ac:dyDescent="0.2">
      <c r="A69" s="5">
        <v>62</v>
      </c>
      <c r="B69" s="6" t="s">
        <v>33</v>
      </c>
      <c r="C69" s="6" t="s">
        <v>33</v>
      </c>
      <c r="D69" s="6" t="s">
        <v>33</v>
      </c>
      <c r="E69" s="6" t="s">
        <v>33</v>
      </c>
      <c r="F69" s="6" t="s">
        <v>33</v>
      </c>
      <c r="G69" s="6" t="s">
        <v>33</v>
      </c>
      <c r="H69" s="6" t="s">
        <v>33</v>
      </c>
      <c r="I69" s="6" t="s">
        <v>33</v>
      </c>
      <c r="J69" s="6" t="s">
        <v>33</v>
      </c>
      <c r="K69" s="6" t="s">
        <v>33</v>
      </c>
      <c r="L69" s="6" t="s">
        <v>33</v>
      </c>
      <c r="M69" s="6" t="s">
        <v>33</v>
      </c>
      <c r="N69" s="6" t="s">
        <v>33</v>
      </c>
      <c r="O69" s="6" t="s">
        <v>33</v>
      </c>
      <c r="P69" s="6" t="s">
        <v>33</v>
      </c>
    </row>
    <row r="70" spans="1:16" x14ac:dyDescent="0.2">
      <c r="A70" s="5">
        <v>63</v>
      </c>
      <c r="B70" s="6" t="s">
        <v>33</v>
      </c>
      <c r="C70" s="6" t="s">
        <v>33</v>
      </c>
      <c r="D70" s="6" t="s">
        <v>33</v>
      </c>
      <c r="E70" s="6" t="s">
        <v>33</v>
      </c>
      <c r="F70" s="6" t="s">
        <v>33</v>
      </c>
      <c r="G70" s="6" t="s">
        <v>33</v>
      </c>
      <c r="H70" s="6" t="s">
        <v>33</v>
      </c>
      <c r="I70" s="6" t="s">
        <v>33</v>
      </c>
      <c r="J70" s="6" t="s">
        <v>33</v>
      </c>
      <c r="K70" s="6" t="s">
        <v>33</v>
      </c>
      <c r="L70" s="6" t="s">
        <v>33</v>
      </c>
      <c r="M70" s="6" t="s">
        <v>33</v>
      </c>
      <c r="N70" s="6" t="s">
        <v>33</v>
      </c>
      <c r="O70" s="6" t="s">
        <v>33</v>
      </c>
      <c r="P70" s="6" t="s">
        <v>33</v>
      </c>
    </row>
    <row r="71" spans="1:16" x14ac:dyDescent="0.2">
      <c r="A71" s="5">
        <v>64</v>
      </c>
      <c r="B71" s="6" t="s">
        <v>33</v>
      </c>
      <c r="C71" s="6" t="s">
        <v>33</v>
      </c>
      <c r="D71" s="6" t="s">
        <v>33</v>
      </c>
      <c r="E71" s="6" t="s">
        <v>33</v>
      </c>
      <c r="F71" s="6" t="s">
        <v>33</v>
      </c>
      <c r="G71" s="6" t="s">
        <v>33</v>
      </c>
      <c r="H71" s="6" t="s">
        <v>33</v>
      </c>
      <c r="I71" s="6" t="s">
        <v>33</v>
      </c>
      <c r="J71" s="6" t="s">
        <v>33</v>
      </c>
      <c r="K71" s="6" t="s">
        <v>33</v>
      </c>
      <c r="L71" s="6" t="s">
        <v>33</v>
      </c>
      <c r="M71" s="6" t="s">
        <v>33</v>
      </c>
      <c r="N71" s="6" t="s">
        <v>33</v>
      </c>
      <c r="O71" s="6" t="s">
        <v>33</v>
      </c>
      <c r="P71" s="6" t="s">
        <v>33</v>
      </c>
    </row>
    <row r="72" spans="1:16" x14ac:dyDescent="0.2">
      <c r="A72" s="5">
        <v>65</v>
      </c>
      <c r="B72" s="6" t="s">
        <v>33</v>
      </c>
      <c r="C72" s="6" t="s">
        <v>33</v>
      </c>
      <c r="D72" s="6" t="s">
        <v>33</v>
      </c>
      <c r="E72" s="6" t="s">
        <v>33</v>
      </c>
      <c r="F72" s="6" t="s">
        <v>33</v>
      </c>
      <c r="G72" s="6" t="s">
        <v>33</v>
      </c>
      <c r="H72" s="6" t="s">
        <v>33</v>
      </c>
      <c r="I72" s="6" t="s">
        <v>33</v>
      </c>
      <c r="J72" s="6" t="s">
        <v>33</v>
      </c>
      <c r="K72" s="6" t="s">
        <v>33</v>
      </c>
      <c r="L72" s="6" t="s">
        <v>33</v>
      </c>
      <c r="M72" s="6" t="s">
        <v>33</v>
      </c>
      <c r="N72" s="6" t="s">
        <v>33</v>
      </c>
      <c r="O72" s="6" t="s">
        <v>33</v>
      </c>
      <c r="P72" s="6" t="s">
        <v>33</v>
      </c>
    </row>
    <row r="73" spans="1:16" x14ac:dyDescent="0.2">
      <c r="A73" s="5">
        <v>66</v>
      </c>
      <c r="B73" s="6" t="s">
        <v>33</v>
      </c>
      <c r="C73" s="6" t="s">
        <v>33</v>
      </c>
      <c r="D73" s="6" t="s">
        <v>33</v>
      </c>
      <c r="E73" s="6" t="s">
        <v>33</v>
      </c>
      <c r="F73" s="6" t="s">
        <v>33</v>
      </c>
      <c r="G73" s="6" t="s">
        <v>33</v>
      </c>
      <c r="H73" s="6" t="s">
        <v>33</v>
      </c>
      <c r="I73" s="6" t="s">
        <v>33</v>
      </c>
      <c r="J73" s="6" t="s">
        <v>33</v>
      </c>
      <c r="K73" s="6" t="s">
        <v>33</v>
      </c>
      <c r="L73" s="6" t="s">
        <v>33</v>
      </c>
      <c r="M73" s="6" t="s">
        <v>33</v>
      </c>
      <c r="N73" s="6" t="s">
        <v>33</v>
      </c>
      <c r="O73" s="6" t="s">
        <v>33</v>
      </c>
      <c r="P73" s="6" t="s">
        <v>33</v>
      </c>
    </row>
    <row r="74" spans="1:16" x14ac:dyDescent="0.2">
      <c r="A74" s="5">
        <v>67</v>
      </c>
      <c r="B74" s="6" t="s">
        <v>33</v>
      </c>
      <c r="C74" s="6" t="s">
        <v>33</v>
      </c>
      <c r="D74" s="6" t="s">
        <v>33</v>
      </c>
      <c r="E74" s="6" t="s">
        <v>33</v>
      </c>
      <c r="F74" s="6" t="s">
        <v>33</v>
      </c>
      <c r="G74" s="6" t="s">
        <v>33</v>
      </c>
      <c r="H74" s="6" t="s">
        <v>33</v>
      </c>
      <c r="I74" s="6" t="s">
        <v>33</v>
      </c>
      <c r="J74" s="6" t="s">
        <v>33</v>
      </c>
      <c r="K74" s="6" t="s">
        <v>33</v>
      </c>
      <c r="L74" s="6" t="s">
        <v>33</v>
      </c>
      <c r="M74" s="6" t="s">
        <v>33</v>
      </c>
      <c r="N74" s="6" t="s">
        <v>33</v>
      </c>
      <c r="O74" s="6" t="s">
        <v>33</v>
      </c>
      <c r="P74" s="6" t="s">
        <v>33</v>
      </c>
    </row>
    <row r="75" spans="1:16" x14ac:dyDescent="0.2">
      <c r="A75" s="5">
        <v>68</v>
      </c>
      <c r="B75" s="6" t="s">
        <v>33</v>
      </c>
      <c r="C75" s="6" t="s">
        <v>33</v>
      </c>
      <c r="D75" s="6" t="s">
        <v>33</v>
      </c>
      <c r="E75" s="6" t="s">
        <v>33</v>
      </c>
      <c r="F75" s="6" t="s">
        <v>33</v>
      </c>
      <c r="G75" s="6" t="s">
        <v>33</v>
      </c>
      <c r="H75" s="6" t="s">
        <v>33</v>
      </c>
      <c r="I75" s="6" t="s">
        <v>33</v>
      </c>
      <c r="J75" s="6" t="s">
        <v>33</v>
      </c>
      <c r="K75" s="6" t="s">
        <v>33</v>
      </c>
      <c r="L75" s="6" t="s">
        <v>33</v>
      </c>
      <c r="M75" s="6" t="s">
        <v>33</v>
      </c>
      <c r="N75" s="6" t="s">
        <v>33</v>
      </c>
      <c r="O75" s="6" t="s">
        <v>33</v>
      </c>
      <c r="P75" s="6" t="s">
        <v>33</v>
      </c>
    </row>
    <row r="76" spans="1:16" x14ac:dyDescent="0.2">
      <c r="A76" s="5">
        <v>69</v>
      </c>
      <c r="B76" s="6" t="s">
        <v>33</v>
      </c>
      <c r="C76" s="6" t="s">
        <v>33</v>
      </c>
      <c r="D76" s="6" t="s">
        <v>33</v>
      </c>
      <c r="E76" s="6" t="s">
        <v>33</v>
      </c>
      <c r="F76" s="6" t="s">
        <v>33</v>
      </c>
      <c r="G76" s="6" t="s">
        <v>33</v>
      </c>
      <c r="H76" s="6" t="s">
        <v>33</v>
      </c>
      <c r="I76" s="6" t="s">
        <v>33</v>
      </c>
      <c r="J76" s="6" t="s">
        <v>33</v>
      </c>
      <c r="K76" s="6" t="s">
        <v>33</v>
      </c>
      <c r="L76" s="6" t="s">
        <v>33</v>
      </c>
      <c r="M76" s="6" t="s">
        <v>33</v>
      </c>
      <c r="N76" s="6" t="s">
        <v>33</v>
      </c>
      <c r="O76" s="6" t="s">
        <v>33</v>
      </c>
      <c r="P76" s="6" t="s">
        <v>33</v>
      </c>
    </row>
    <row r="77" spans="1:16" x14ac:dyDescent="0.2">
      <c r="A77" s="5">
        <v>70</v>
      </c>
      <c r="B77" s="6" t="s">
        <v>33</v>
      </c>
      <c r="C77" s="6" t="s">
        <v>33</v>
      </c>
      <c r="D77" s="6" t="s">
        <v>33</v>
      </c>
      <c r="E77" s="6" t="s">
        <v>33</v>
      </c>
      <c r="F77" s="6" t="s">
        <v>33</v>
      </c>
      <c r="G77" s="6" t="s">
        <v>33</v>
      </c>
      <c r="H77" s="6" t="s">
        <v>33</v>
      </c>
      <c r="I77" s="6" t="s">
        <v>33</v>
      </c>
      <c r="J77" s="6" t="s">
        <v>33</v>
      </c>
      <c r="K77" s="6" t="s">
        <v>33</v>
      </c>
      <c r="L77" s="6" t="s">
        <v>33</v>
      </c>
      <c r="M77" s="6" t="s">
        <v>33</v>
      </c>
      <c r="N77" s="6" t="s">
        <v>33</v>
      </c>
      <c r="O77" s="6" t="s">
        <v>33</v>
      </c>
      <c r="P77" s="6" t="s">
        <v>33</v>
      </c>
    </row>
  </sheetData>
  <phoneticPr fontId="4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46"/>
  </sheetPr>
  <dimension ref="A1:P77"/>
  <sheetViews>
    <sheetView workbookViewId="0">
      <pane ySplit="6" topLeftCell="A42" activePane="bottomLeft" state="frozen"/>
      <selection pane="bottomLeft" activeCell="P7" sqref="P7:P57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68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1.61</v>
      </c>
      <c r="C7" s="196">
        <v>1.61</v>
      </c>
      <c r="D7" s="196">
        <v>1.61</v>
      </c>
      <c r="E7" s="196">
        <v>1.61</v>
      </c>
      <c r="F7" s="197">
        <v>1.61</v>
      </c>
      <c r="G7" s="196">
        <v>1.61</v>
      </c>
      <c r="H7" s="196">
        <v>1.61</v>
      </c>
      <c r="I7" s="196">
        <v>1.53</v>
      </c>
      <c r="J7" s="196">
        <v>1.53</v>
      </c>
      <c r="K7" s="196">
        <v>1.53</v>
      </c>
      <c r="L7" s="196">
        <v>1.53</v>
      </c>
      <c r="M7" s="197">
        <v>1.53</v>
      </c>
      <c r="N7" s="196">
        <v>1.53</v>
      </c>
      <c r="O7" s="196">
        <v>1.53</v>
      </c>
      <c r="P7" s="6" t="s">
        <v>33</v>
      </c>
    </row>
    <row r="8" spans="1:16" x14ac:dyDescent="0.2">
      <c r="A8" s="5">
        <v>1</v>
      </c>
      <c r="B8" s="196">
        <v>1.61</v>
      </c>
      <c r="C8" s="196">
        <v>1.61</v>
      </c>
      <c r="D8" s="196">
        <v>1.61</v>
      </c>
      <c r="E8" s="196">
        <v>1.61</v>
      </c>
      <c r="F8" s="197">
        <v>1.61</v>
      </c>
      <c r="G8" s="196">
        <v>1.61</v>
      </c>
      <c r="H8" s="196">
        <v>1.61</v>
      </c>
      <c r="I8" s="196">
        <v>1.53</v>
      </c>
      <c r="J8" s="196">
        <v>1.53</v>
      </c>
      <c r="K8" s="196">
        <v>1.53</v>
      </c>
      <c r="L8" s="196">
        <v>1.53</v>
      </c>
      <c r="M8" s="197">
        <v>1.53</v>
      </c>
      <c r="N8" s="196">
        <v>1.53</v>
      </c>
      <c r="O8" s="196">
        <v>1.53</v>
      </c>
      <c r="P8" s="6" t="s">
        <v>33</v>
      </c>
    </row>
    <row r="9" spans="1:16" x14ac:dyDescent="0.2">
      <c r="A9" s="5">
        <v>2</v>
      </c>
      <c r="B9" s="196">
        <v>1.61</v>
      </c>
      <c r="C9" s="196">
        <v>1.61</v>
      </c>
      <c r="D9" s="196">
        <v>1.61</v>
      </c>
      <c r="E9" s="196">
        <v>1.61</v>
      </c>
      <c r="F9" s="197">
        <v>1.61</v>
      </c>
      <c r="G9" s="196">
        <v>1.61</v>
      </c>
      <c r="H9" s="196">
        <v>1.61</v>
      </c>
      <c r="I9" s="196">
        <v>1.53</v>
      </c>
      <c r="J9" s="196">
        <v>1.53</v>
      </c>
      <c r="K9" s="196">
        <v>1.53</v>
      </c>
      <c r="L9" s="196">
        <v>1.53</v>
      </c>
      <c r="M9" s="197">
        <v>1.53</v>
      </c>
      <c r="N9" s="196">
        <v>1.53</v>
      </c>
      <c r="O9" s="196">
        <v>1.53</v>
      </c>
      <c r="P9" s="6" t="s">
        <v>33</v>
      </c>
    </row>
    <row r="10" spans="1:16" x14ac:dyDescent="0.2">
      <c r="A10" s="5">
        <v>3</v>
      </c>
      <c r="B10" s="196">
        <v>1.61</v>
      </c>
      <c r="C10" s="196">
        <v>1.61</v>
      </c>
      <c r="D10" s="196">
        <v>1.61</v>
      </c>
      <c r="E10" s="196">
        <v>1.61</v>
      </c>
      <c r="F10" s="197">
        <v>1.61</v>
      </c>
      <c r="G10" s="196">
        <v>1.61</v>
      </c>
      <c r="H10" s="196">
        <v>1.61</v>
      </c>
      <c r="I10" s="196">
        <v>1.53</v>
      </c>
      <c r="J10" s="196">
        <v>1.53</v>
      </c>
      <c r="K10" s="196">
        <v>1.53</v>
      </c>
      <c r="L10" s="196">
        <v>1.53</v>
      </c>
      <c r="M10" s="197">
        <v>1.53</v>
      </c>
      <c r="N10" s="196">
        <v>1.53</v>
      </c>
      <c r="O10" s="196">
        <v>1.53</v>
      </c>
      <c r="P10" s="6" t="s">
        <v>33</v>
      </c>
    </row>
    <row r="11" spans="1:16" x14ac:dyDescent="0.2">
      <c r="A11" s="5">
        <v>4</v>
      </c>
      <c r="B11" s="196">
        <v>1.61</v>
      </c>
      <c r="C11" s="196">
        <v>1.61</v>
      </c>
      <c r="D11" s="196">
        <v>1.61</v>
      </c>
      <c r="E11" s="196">
        <v>1.61</v>
      </c>
      <c r="F11" s="197">
        <v>1.61</v>
      </c>
      <c r="G11" s="196">
        <v>1.61</v>
      </c>
      <c r="H11" s="196">
        <v>1.61</v>
      </c>
      <c r="I11" s="196">
        <v>1.53</v>
      </c>
      <c r="J11" s="196">
        <v>1.53</v>
      </c>
      <c r="K11" s="196">
        <v>1.53</v>
      </c>
      <c r="L11" s="196">
        <v>1.53</v>
      </c>
      <c r="M11" s="197">
        <v>1.53</v>
      </c>
      <c r="N11" s="196">
        <v>1.53</v>
      </c>
      <c r="O11" s="196">
        <v>1.53</v>
      </c>
      <c r="P11" s="6" t="s">
        <v>33</v>
      </c>
    </row>
    <row r="12" spans="1:16" x14ac:dyDescent="0.2">
      <c r="A12" s="5">
        <v>5</v>
      </c>
      <c r="B12" s="196">
        <v>1.61</v>
      </c>
      <c r="C12" s="196">
        <v>1.61</v>
      </c>
      <c r="D12" s="196">
        <v>1.61</v>
      </c>
      <c r="E12" s="196">
        <v>1.61</v>
      </c>
      <c r="F12" s="197">
        <v>1.61</v>
      </c>
      <c r="G12" s="196">
        <v>1.61</v>
      </c>
      <c r="H12" s="196">
        <v>1.61</v>
      </c>
      <c r="I12" s="196">
        <v>1.53</v>
      </c>
      <c r="J12" s="196">
        <v>1.53</v>
      </c>
      <c r="K12" s="196">
        <v>1.53</v>
      </c>
      <c r="L12" s="196">
        <v>1.53</v>
      </c>
      <c r="M12" s="197">
        <v>1.53</v>
      </c>
      <c r="N12" s="196">
        <v>1.53</v>
      </c>
      <c r="O12" s="196">
        <v>1.53</v>
      </c>
      <c r="P12" s="6" t="s">
        <v>33</v>
      </c>
    </row>
    <row r="13" spans="1:16" x14ac:dyDescent="0.2">
      <c r="A13" s="5">
        <v>6</v>
      </c>
      <c r="B13" s="196">
        <v>1.61</v>
      </c>
      <c r="C13" s="196">
        <v>1.61</v>
      </c>
      <c r="D13" s="196">
        <v>1.61</v>
      </c>
      <c r="E13" s="196">
        <v>1.61</v>
      </c>
      <c r="F13" s="197">
        <v>1.61</v>
      </c>
      <c r="G13" s="196">
        <v>1.61</v>
      </c>
      <c r="H13" s="196">
        <v>1.61</v>
      </c>
      <c r="I13" s="196">
        <v>1.53</v>
      </c>
      <c r="J13" s="196">
        <v>1.53</v>
      </c>
      <c r="K13" s="196">
        <v>1.53</v>
      </c>
      <c r="L13" s="196">
        <v>1.53</v>
      </c>
      <c r="M13" s="197">
        <v>1.53</v>
      </c>
      <c r="N13" s="196">
        <v>1.53</v>
      </c>
      <c r="O13" s="196">
        <v>1.53</v>
      </c>
      <c r="P13" s="6" t="s">
        <v>33</v>
      </c>
    </row>
    <row r="14" spans="1:16" x14ac:dyDescent="0.2">
      <c r="A14" s="5">
        <v>7</v>
      </c>
      <c r="B14" s="196">
        <v>1.61</v>
      </c>
      <c r="C14" s="196">
        <v>1.61</v>
      </c>
      <c r="D14" s="196">
        <v>1.61</v>
      </c>
      <c r="E14" s="196">
        <v>1.61</v>
      </c>
      <c r="F14" s="197">
        <v>1.61</v>
      </c>
      <c r="G14" s="196">
        <v>1.61</v>
      </c>
      <c r="H14" s="196">
        <v>1.61</v>
      </c>
      <c r="I14" s="196">
        <v>1.53</v>
      </c>
      <c r="J14" s="196">
        <v>1.53</v>
      </c>
      <c r="K14" s="196">
        <v>1.53</v>
      </c>
      <c r="L14" s="196">
        <v>1.53</v>
      </c>
      <c r="M14" s="197">
        <v>1.53</v>
      </c>
      <c r="N14" s="196">
        <v>1.53</v>
      </c>
      <c r="O14" s="196">
        <v>1.53</v>
      </c>
      <c r="P14" s="6" t="s">
        <v>33</v>
      </c>
    </row>
    <row r="15" spans="1:16" x14ac:dyDescent="0.2">
      <c r="A15" s="5">
        <v>8</v>
      </c>
      <c r="B15" s="196">
        <v>1.61</v>
      </c>
      <c r="C15" s="196">
        <v>1.61</v>
      </c>
      <c r="D15" s="196">
        <v>1.61</v>
      </c>
      <c r="E15" s="196">
        <v>1.61</v>
      </c>
      <c r="F15" s="197">
        <v>1.61</v>
      </c>
      <c r="G15" s="196">
        <v>1.61</v>
      </c>
      <c r="H15" s="196">
        <v>1.61</v>
      </c>
      <c r="I15" s="196">
        <v>1.53</v>
      </c>
      <c r="J15" s="196">
        <v>1.53</v>
      </c>
      <c r="K15" s="196">
        <v>1.53</v>
      </c>
      <c r="L15" s="196">
        <v>1.53</v>
      </c>
      <c r="M15" s="197">
        <v>1.53</v>
      </c>
      <c r="N15" s="196">
        <v>1.53</v>
      </c>
      <c r="O15" s="196">
        <v>1.53</v>
      </c>
      <c r="P15" s="6" t="s">
        <v>33</v>
      </c>
    </row>
    <row r="16" spans="1:16" x14ac:dyDescent="0.2">
      <c r="A16" s="5">
        <v>9</v>
      </c>
      <c r="B16" s="196">
        <v>1.61</v>
      </c>
      <c r="C16" s="196">
        <v>1.61</v>
      </c>
      <c r="D16" s="196">
        <v>1.61</v>
      </c>
      <c r="E16" s="196">
        <v>1.61</v>
      </c>
      <c r="F16" s="197">
        <v>1.61</v>
      </c>
      <c r="G16" s="196">
        <v>1.61</v>
      </c>
      <c r="H16" s="196">
        <v>1.61</v>
      </c>
      <c r="I16" s="196">
        <v>1.53</v>
      </c>
      <c r="J16" s="196">
        <v>1.53</v>
      </c>
      <c r="K16" s="196">
        <v>1.53</v>
      </c>
      <c r="L16" s="196">
        <v>1.53</v>
      </c>
      <c r="M16" s="197">
        <v>1.53</v>
      </c>
      <c r="N16" s="196">
        <v>1.53</v>
      </c>
      <c r="O16" s="196">
        <v>1.53</v>
      </c>
      <c r="P16" s="6" t="s">
        <v>33</v>
      </c>
    </row>
    <row r="17" spans="1:16" x14ac:dyDescent="0.2">
      <c r="A17" s="5">
        <v>10</v>
      </c>
      <c r="B17" s="196">
        <v>1.61</v>
      </c>
      <c r="C17" s="196">
        <v>1.61</v>
      </c>
      <c r="D17" s="196">
        <v>1.61</v>
      </c>
      <c r="E17" s="196">
        <v>1.61</v>
      </c>
      <c r="F17" s="197">
        <v>1.61</v>
      </c>
      <c r="G17" s="196">
        <v>1.61</v>
      </c>
      <c r="H17" s="196">
        <v>1.61</v>
      </c>
      <c r="I17" s="196">
        <v>1.53</v>
      </c>
      <c r="J17" s="196">
        <v>1.53</v>
      </c>
      <c r="K17" s="196">
        <v>1.53</v>
      </c>
      <c r="L17" s="196">
        <v>1.53</v>
      </c>
      <c r="M17" s="197">
        <v>1.53</v>
      </c>
      <c r="N17" s="196">
        <v>1.53</v>
      </c>
      <c r="O17" s="196">
        <v>1.53</v>
      </c>
      <c r="P17" s="6" t="s">
        <v>33</v>
      </c>
    </row>
    <row r="18" spans="1:16" x14ac:dyDescent="0.2">
      <c r="A18" s="5">
        <v>11</v>
      </c>
      <c r="B18" s="196">
        <v>1.61</v>
      </c>
      <c r="C18" s="196">
        <v>1.61</v>
      </c>
      <c r="D18" s="196">
        <v>1.61</v>
      </c>
      <c r="E18" s="196">
        <v>1.61</v>
      </c>
      <c r="F18" s="197">
        <v>1.61</v>
      </c>
      <c r="G18" s="196">
        <v>1.61</v>
      </c>
      <c r="H18" s="196">
        <v>1.61</v>
      </c>
      <c r="I18" s="196">
        <v>1.53</v>
      </c>
      <c r="J18" s="196">
        <v>1.53</v>
      </c>
      <c r="K18" s="196">
        <v>1.53</v>
      </c>
      <c r="L18" s="196">
        <v>1.53</v>
      </c>
      <c r="M18" s="197">
        <v>1.53</v>
      </c>
      <c r="N18" s="196">
        <v>1.53</v>
      </c>
      <c r="O18" s="196">
        <v>1.53</v>
      </c>
      <c r="P18" s="6" t="s">
        <v>33</v>
      </c>
    </row>
    <row r="19" spans="1:16" x14ac:dyDescent="0.2">
      <c r="A19" s="5">
        <v>12</v>
      </c>
      <c r="B19" s="196">
        <v>1.61</v>
      </c>
      <c r="C19" s="196">
        <v>1.61</v>
      </c>
      <c r="D19" s="196">
        <v>1.61</v>
      </c>
      <c r="E19" s="196">
        <v>1.61</v>
      </c>
      <c r="F19" s="197">
        <v>1.61</v>
      </c>
      <c r="G19" s="196">
        <v>1.61</v>
      </c>
      <c r="H19" s="196">
        <v>1.61</v>
      </c>
      <c r="I19" s="196">
        <v>1.53</v>
      </c>
      <c r="J19" s="196">
        <v>1.53</v>
      </c>
      <c r="K19" s="196">
        <v>1.53</v>
      </c>
      <c r="L19" s="196">
        <v>1.53</v>
      </c>
      <c r="M19" s="197">
        <v>1.53</v>
      </c>
      <c r="N19" s="196">
        <v>1.53</v>
      </c>
      <c r="O19" s="196">
        <v>1.53</v>
      </c>
      <c r="P19" s="6" t="s">
        <v>33</v>
      </c>
    </row>
    <row r="20" spans="1:16" x14ac:dyDescent="0.2">
      <c r="A20" s="5">
        <v>13</v>
      </c>
      <c r="B20" s="196">
        <v>1.61</v>
      </c>
      <c r="C20" s="196">
        <v>1.61</v>
      </c>
      <c r="D20" s="196">
        <v>1.61</v>
      </c>
      <c r="E20" s="196">
        <v>1.61</v>
      </c>
      <c r="F20" s="197">
        <v>1.61</v>
      </c>
      <c r="G20" s="196">
        <v>1.61</v>
      </c>
      <c r="H20" s="196">
        <v>1.61</v>
      </c>
      <c r="I20" s="196">
        <v>1.53</v>
      </c>
      <c r="J20" s="196">
        <v>1.53</v>
      </c>
      <c r="K20" s="196">
        <v>1.53</v>
      </c>
      <c r="L20" s="196">
        <v>1.53</v>
      </c>
      <c r="M20" s="197">
        <v>1.53</v>
      </c>
      <c r="N20" s="196">
        <v>1.53</v>
      </c>
      <c r="O20" s="196">
        <v>1.53</v>
      </c>
      <c r="P20" s="6" t="s">
        <v>33</v>
      </c>
    </row>
    <row r="21" spans="1:16" x14ac:dyDescent="0.2">
      <c r="A21" s="5">
        <v>14</v>
      </c>
      <c r="B21" s="196">
        <v>1.61</v>
      </c>
      <c r="C21" s="196">
        <v>1.61</v>
      </c>
      <c r="D21" s="196">
        <v>1.61</v>
      </c>
      <c r="E21" s="196">
        <v>1.61</v>
      </c>
      <c r="F21" s="197">
        <v>1.61</v>
      </c>
      <c r="G21" s="196">
        <v>1.61</v>
      </c>
      <c r="H21" s="196">
        <v>1.61</v>
      </c>
      <c r="I21" s="196">
        <v>1.53</v>
      </c>
      <c r="J21" s="196">
        <v>1.53</v>
      </c>
      <c r="K21" s="196">
        <v>1.53</v>
      </c>
      <c r="L21" s="196">
        <v>1.53</v>
      </c>
      <c r="M21" s="197">
        <v>1.53</v>
      </c>
      <c r="N21" s="196">
        <v>1.53</v>
      </c>
      <c r="O21" s="196">
        <v>1.53</v>
      </c>
      <c r="P21" s="6" t="s">
        <v>33</v>
      </c>
    </row>
    <row r="22" spans="1:16" x14ac:dyDescent="0.2">
      <c r="A22" s="5">
        <v>15</v>
      </c>
      <c r="B22" s="196">
        <v>1.61</v>
      </c>
      <c r="C22" s="196">
        <v>1.61</v>
      </c>
      <c r="D22" s="196">
        <v>1.61</v>
      </c>
      <c r="E22" s="196">
        <v>1.61</v>
      </c>
      <c r="F22" s="197">
        <v>1.61</v>
      </c>
      <c r="G22" s="196">
        <v>1.61</v>
      </c>
      <c r="H22" s="196">
        <v>1.61</v>
      </c>
      <c r="I22" s="196">
        <v>1.53</v>
      </c>
      <c r="J22" s="196">
        <v>1.53</v>
      </c>
      <c r="K22" s="196">
        <v>1.53</v>
      </c>
      <c r="L22" s="196">
        <v>1.53</v>
      </c>
      <c r="M22" s="197">
        <v>1.53</v>
      </c>
      <c r="N22" s="196">
        <v>1.53</v>
      </c>
      <c r="O22" s="196">
        <v>1.53</v>
      </c>
      <c r="P22" s="196">
        <v>0.13</v>
      </c>
    </row>
    <row r="23" spans="1:16" x14ac:dyDescent="0.2">
      <c r="A23" s="5">
        <v>16</v>
      </c>
      <c r="B23" s="196">
        <v>1.61</v>
      </c>
      <c r="C23" s="196">
        <v>1.61</v>
      </c>
      <c r="D23" s="196">
        <v>1.61</v>
      </c>
      <c r="E23" s="196">
        <v>1.61</v>
      </c>
      <c r="F23" s="197">
        <v>1.61</v>
      </c>
      <c r="G23" s="196">
        <v>1.61</v>
      </c>
      <c r="H23" s="196">
        <v>1.61</v>
      </c>
      <c r="I23" s="196">
        <v>1.53</v>
      </c>
      <c r="J23" s="196">
        <v>1.53</v>
      </c>
      <c r="K23" s="196">
        <v>1.53</v>
      </c>
      <c r="L23" s="196">
        <v>1.53</v>
      </c>
      <c r="M23" s="197">
        <v>1.53</v>
      </c>
      <c r="N23" s="196">
        <v>1.53</v>
      </c>
      <c r="O23" s="196">
        <v>1.53</v>
      </c>
      <c r="P23" s="196">
        <v>0.13</v>
      </c>
    </row>
    <row r="24" spans="1:16" x14ac:dyDescent="0.2">
      <c r="A24" s="5">
        <v>17</v>
      </c>
      <c r="B24" s="196">
        <v>1.61</v>
      </c>
      <c r="C24" s="196">
        <v>1.61</v>
      </c>
      <c r="D24" s="196">
        <v>1.61</v>
      </c>
      <c r="E24" s="196">
        <v>1.61</v>
      </c>
      <c r="F24" s="197">
        <v>1.61</v>
      </c>
      <c r="G24" s="196">
        <v>1.61</v>
      </c>
      <c r="H24" s="196">
        <v>1.61</v>
      </c>
      <c r="I24" s="196">
        <v>1.53</v>
      </c>
      <c r="J24" s="196">
        <v>1.53</v>
      </c>
      <c r="K24" s="196">
        <v>1.53</v>
      </c>
      <c r="L24" s="196">
        <v>1.53</v>
      </c>
      <c r="M24" s="197">
        <v>1.53</v>
      </c>
      <c r="N24" s="196">
        <v>1.53</v>
      </c>
      <c r="O24" s="196">
        <v>1.53</v>
      </c>
      <c r="P24" s="196">
        <v>0.13</v>
      </c>
    </row>
    <row r="25" spans="1:16" x14ac:dyDescent="0.2">
      <c r="A25" s="5">
        <v>18</v>
      </c>
      <c r="B25" s="196">
        <v>1.61</v>
      </c>
      <c r="C25" s="196">
        <v>1.61</v>
      </c>
      <c r="D25" s="196">
        <v>1.61</v>
      </c>
      <c r="E25" s="196">
        <v>1.61</v>
      </c>
      <c r="F25" s="197">
        <v>2.42</v>
      </c>
      <c r="G25" s="196">
        <v>4.3899999999999997</v>
      </c>
      <c r="H25" s="196">
        <v>4.3899999999999997</v>
      </c>
      <c r="I25" s="196">
        <v>1.53</v>
      </c>
      <c r="J25" s="196">
        <v>1.53</v>
      </c>
      <c r="K25" s="196">
        <v>1.53</v>
      </c>
      <c r="L25" s="196">
        <v>1.53</v>
      </c>
      <c r="M25" s="197">
        <v>2.2999999999999998</v>
      </c>
      <c r="N25" s="196">
        <v>3.17</v>
      </c>
      <c r="O25" s="196">
        <v>3.17</v>
      </c>
      <c r="P25" s="196">
        <v>0.13</v>
      </c>
    </row>
    <row r="26" spans="1:16" x14ac:dyDescent="0.2">
      <c r="A26" s="5">
        <v>19</v>
      </c>
      <c r="B26" s="196">
        <v>1.61</v>
      </c>
      <c r="C26" s="196">
        <v>1.61</v>
      </c>
      <c r="D26" s="196">
        <v>1.61</v>
      </c>
      <c r="E26" s="196">
        <v>1.61</v>
      </c>
      <c r="F26" s="197">
        <v>2.42</v>
      </c>
      <c r="G26" s="196">
        <v>4.3899999999999997</v>
      </c>
      <c r="H26" s="196">
        <v>4.3899999999999997</v>
      </c>
      <c r="I26" s="196">
        <v>1.53</v>
      </c>
      <c r="J26" s="196">
        <v>1.53</v>
      </c>
      <c r="K26" s="196">
        <v>1.53</v>
      </c>
      <c r="L26" s="196">
        <v>1.53</v>
      </c>
      <c r="M26" s="197">
        <v>2.2999999999999998</v>
      </c>
      <c r="N26" s="196">
        <v>3.17</v>
      </c>
      <c r="O26" s="196">
        <v>3.17</v>
      </c>
      <c r="P26" s="196">
        <v>0.13</v>
      </c>
    </row>
    <row r="27" spans="1:16" x14ac:dyDescent="0.2">
      <c r="A27" s="5">
        <v>20</v>
      </c>
      <c r="B27" s="196">
        <v>1.63</v>
      </c>
      <c r="C27" s="196">
        <v>1.63</v>
      </c>
      <c r="D27" s="196">
        <v>1.63</v>
      </c>
      <c r="E27" s="196">
        <v>1.63</v>
      </c>
      <c r="F27" s="197">
        <v>2.4500000000000002</v>
      </c>
      <c r="G27" s="196">
        <v>4.3899999999999997</v>
      </c>
      <c r="H27" s="196">
        <v>4.3899999999999997</v>
      </c>
      <c r="I27" s="196">
        <v>1.53</v>
      </c>
      <c r="J27" s="196">
        <v>1.53</v>
      </c>
      <c r="K27" s="196">
        <v>1.53</v>
      </c>
      <c r="L27" s="196">
        <v>1.53</v>
      </c>
      <c r="M27" s="197">
        <v>2.2999999999999998</v>
      </c>
      <c r="N27" s="196">
        <v>3.17</v>
      </c>
      <c r="O27" s="196">
        <v>3.17</v>
      </c>
      <c r="P27" s="196">
        <v>0.13</v>
      </c>
    </row>
    <row r="28" spans="1:16" x14ac:dyDescent="0.2">
      <c r="A28" s="5">
        <v>21</v>
      </c>
      <c r="B28" s="196">
        <v>1.66</v>
      </c>
      <c r="C28" s="196">
        <v>1.66</v>
      </c>
      <c r="D28" s="196">
        <v>1.66</v>
      </c>
      <c r="E28" s="196">
        <v>1.66</v>
      </c>
      <c r="F28" s="197">
        <v>2.4900000000000002</v>
      </c>
      <c r="G28" s="196">
        <v>4.3899999999999997</v>
      </c>
      <c r="H28" s="196">
        <v>4.3899999999999997</v>
      </c>
      <c r="I28" s="196">
        <v>1.53</v>
      </c>
      <c r="J28" s="196">
        <v>1.53</v>
      </c>
      <c r="K28" s="196">
        <v>1.53</v>
      </c>
      <c r="L28" s="196">
        <v>1.53</v>
      </c>
      <c r="M28" s="197">
        <v>2.2999999999999998</v>
      </c>
      <c r="N28" s="196">
        <v>3.17</v>
      </c>
      <c r="O28" s="196">
        <v>3.17</v>
      </c>
      <c r="P28" s="196">
        <v>0.13</v>
      </c>
    </row>
    <row r="29" spans="1:16" x14ac:dyDescent="0.2">
      <c r="A29" s="5">
        <v>22</v>
      </c>
      <c r="B29" s="196">
        <v>1.69</v>
      </c>
      <c r="C29" s="196">
        <v>1.69</v>
      </c>
      <c r="D29" s="196">
        <v>1.69</v>
      </c>
      <c r="E29" s="196">
        <v>1.69</v>
      </c>
      <c r="F29" s="197">
        <v>2.54</v>
      </c>
      <c r="G29" s="196">
        <v>4.3899999999999997</v>
      </c>
      <c r="H29" s="196">
        <v>4.3899999999999997</v>
      </c>
      <c r="I29" s="196">
        <v>1.53</v>
      </c>
      <c r="J29" s="196">
        <v>1.53</v>
      </c>
      <c r="K29" s="196">
        <v>1.53</v>
      </c>
      <c r="L29" s="196">
        <v>1.53</v>
      </c>
      <c r="M29" s="197">
        <v>2.2999999999999998</v>
      </c>
      <c r="N29" s="196">
        <v>3.17</v>
      </c>
      <c r="O29" s="196">
        <v>3.17</v>
      </c>
      <c r="P29" s="196">
        <v>0.13</v>
      </c>
    </row>
    <row r="30" spans="1:16" x14ac:dyDescent="0.2">
      <c r="A30" s="5">
        <v>23</v>
      </c>
      <c r="B30" s="196">
        <v>1.73</v>
      </c>
      <c r="C30" s="196">
        <v>1.73</v>
      </c>
      <c r="D30" s="196">
        <v>1.73</v>
      </c>
      <c r="E30" s="196">
        <v>1.73</v>
      </c>
      <c r="F30" s="197">
        <v>2.6</v>
      </c>
      <c r="G30" s="196">
        <v>4.3899999999999997</v>
      </c>
      <c r="H30" s="196">
        <v>4.3899999999999997</v>
      </c>
      <c r="I30" s="196">
        <v>1.53</v>
      </c>
      <c r="J30" s="196">
        <v>1.53</v>
      </c>
      <c r="K30" s="196">
        <v>1.53</v>
      </c>
      <c r="L30" s="196">
        <v>1.53</v>
      </c>
      <c r="M30" s="197">
        <v>2.2999999999999998</v>
      </c>
      <c r="N30" s="196">
        <v>3.17</v>
      </c>
      <c r="O30" s="196">
        <v>3.17</v>
      </c>
      <c r="P30" s="196">
        <v>0.13</v>
      </c>
    </row>
    <row r="31" spans="1:16" x14ac:dyDescent="0.2">
      <c r="A31" s="5">
        <v>24</v>
      </c>
      <c r="B31" s="196">
        <v>1.77</v>
      </c>
      <c r="C31" s="196">
        <v>1.77</v>
      </c>
      <c r="D31" s="196">
        <v>1.77</v>
      </c>
      <c r="E31" s="196">
        <v>1.77</v>
      </c>
      <c r="F31" s="197">
        <v>2.66</v>
      </c>
      <c r="G31" s="196">
        <v>4.3899999999999997</v>
      </c>
      <c r="H31" s="196">
        <v>4.3899999999999997</v>
      </c>
      <c r="I31" s="196">
        <v>1.53</v>
      </c>
      <c r="J31" s="196">
        <v>1.53</v>
      </c>
      <c r="K31" s="196">
        <v>1.53</v>
      </c>
      <c r="L31" s="196">
        <v>1.53</v>
      </c>
      <c r="M31" s="197">
        <v>2.2999999999999998</v>
      </c>
      <c r="N31" s="196">
        <v>3.17</v>
      </c>
      <c r="O31" s="196">
        <v>3.17</v>
      </c>
      <c r="P31" s="196">
        <v>0.13</v>
      </c>
    </row>
    <row r="32" spans="1:16" x14ac:dyDescent="0.2">
      <c r="A32" s="5">
        <v>25</v>
      </c>
      <c r="B32" s="196">
        <v>1.8</v>
      </c>
      <c r="C32" s="196">
        <v>1.8</v>
      </c>
      <c r="D32" s="196">
        <v>1.8</v>
      </c>
      <c r="E32" s="196">
        <v>1.8</v>
      </c>
      <c r="F32" s="197">
        <v>2.7</v>
      </c>
      <c r="G32" s="196">
        <v>4.3899999999999997</v>
      </c>
      <c r="H32" s="196">
        <v>4.3899999999999997</v>
      </c>
      <c r="I32" s="196">
        <v>1.53</v>
      </c>
      <c r="J32" s="196">
        <v>1.53</v>
      </c>
      <c r="K32" s="196">
        <v>1.53</v>
      </c>
      <c r="L32" s="196">
        <v>1.53</v>
      </c>
      <c r="M32" s="197">
        <v>2.2999999999999998</v>
      </c>
      <c r="N32" s="196">
        <v>3.17</v>
      </c>
      <c r="O32" s="196">
        <v>3.17</v>
      </c>
      <c r="P32" s="196">
        <v>0.13</v>
      </c>
    </row>
    <row r="33" spans="1:16" x14ac:dyDescent="0.2">
      <c r="A33" s="5">
        <v>26</v>
      </c>
      <c r="B33" s="196">
        <v>1.84</v>
      </c>
      <c r="C33" s="196">
        <v>1.84</v>
      </c>
      <c r="D33" s="196">
        <v>1.84</v>
      </c>
      <c r="E33" s="196">
        <v>1.84</v>
      </c>
      <c r="F33" s="197">
        <v>2.76</v>
      </c>
      <c r="G33" s="196">
        <v>4.51</v>
      </c>
      <c r="H33" s="196">
        <v>4.51</v>
      </c>
      <c r="I33" s="196">
        <v>1.53</v>
      </c>
      <c r="J33" s="196">
        <v>1.53</v>
      </c>
      <c r="K33" s="196">
        <v>1.53</v>
      </c>
      <c r="L33" s="196">
        <v>1.53</v>
      </c>
      <c r="M33" s="197">
        <v>2.2999999999999998</v>
      </c>
      <c r="N33" s="196">
        <v>3.32</v>
      </c>
      <c r="O33" s="196">
        <v>3.32</v>
      </c>
      <c r="P33" s="196">
        <v>0.14000000000000001</v>
      </c>
    </row>
    <row r="34" spans="1:16" x14ac:dyDescent="0.2">
      <c r="A34" s="5">
        <v>27</v>
      </c>
      <c r="B34" s="196">
        <v>1.87</v>
      </c>
      <c r="C34" s="196">
        <v>1.87</v>
      </c>
      <c r="D34" s="196">
        <v>1.87</v>
      </c>
      <c r="E34" s="196">
        <v>1.87</v>
      </c>
      <c r="F34" s="197">
        <v>2.81</v>
      </c>
      <c r="G34" s="196">
        <v>4.63</v>
      </c>
      <c r="H34" s="196">
        <v>4.63</v>
      </c>
      <c r="I34" s="196">
        <v>1.53</v>
      </c>
      <c r="J34" s="196">
        <v>1.53</v>
      </c>
      <c r="K34" s="196">
        <v>1.53</v>
      </c>
      <c r="L34" s="196">
        <v>1.53</v>
      </c>
      <c r="M34" s="197">
        <v>2.2999999999999998</v>
      </c>
      <c r="N34" s="196">
        <v>3.47</v>
      </c>
      <c r="O34" s="196">
        <v>3.47</v>
      </c>
      <c r="P34" s="196">
        <v>0.14000000000000001</v>
      </c>
    </row>
    <row r="35" spans="1:16" x14ac:dyDescent="0.2">
      <c r="A35" s="5">
        <v>28</v>
      </c>
      <c r="B35" s="196">
        <v>1.89</v>
      </c>
      <c r="C35" s="196">
        <v>1.89</v>
      </c>
      <c r="D35" s="196">
        <v>1.89</v>
      </c>
      <c r="E35" s="196">
        <v>1.89</v>
      </c>
      <c r="F35" s="197">
        <v>2.84</v>
      </c>
      <c r="G35" s="196">
        <v>4.76</v>
      </c>
      <c r="H35" s="196">
        <v>4.76</v>
      </c>
      <c r="I35" s="196">
        <v>1.53</v>
      </c>
      <c r="J35" s="196">
        <v>1.53</v>
      </c>
      <c r="K35" s="196">
        <v>1.53</v>
      </c>
      <c r="L35" s="196">
        <v>1.53</v>
      </c>
      <c r="M35" s="197">
        <v>2.2999999999999998</v>
      </c>
      <c r="N35" s="196">
        <v>3.61</v>
      </c>
      <c r="O35" s="196">
        <v>3.61</v>
      </c>
      <c r="P35" s="196">
        <v>0.15</v>
      </c>
    </row>
    <row r="36" spans="1:16" x14ac:dyDescent="0.2">
      <c r="A36" s="5">
        <v>29</v>
      </c>
      <c r="B36" s="196">
        <v>1.91</v>
      </c>
      <c r="C36" s="196">
        <v>1.91</v>
      </c>
      <c r="D36" s="196">
        <v>1.91</v>
      </c>
      <c r="E36" s="196">
        <v>1.91</v>
      </c>
      <c r="F36" s="197">
        <v>2.87</v>
      </c>
      <c r="G36" s="196">
        <v>4.8899999999999997</v>
      </c>
      <c r="H36" s="196">
        <v>4.8899999999999997</v>
      </c>
      <c r="I36" s="196">
        <v>1.53</v>
      </c>
      <c r="J36" s="196">
        <v>1.53</v>
      </c>
      <c r="K36" s="196">
        <v>1.53</v>
      </c>
      <c r="L36" s="196">
        <v>1.53</v>
      </c>
      <c r="M36" s="197">
        <v>2.2999999999999998</v>
      </c>
      <c r="N36" s="196">
        <v>3.73</v>
      </c>
      <c r="O36" s="196">
        <v>3.73</v>
      </c>
      <c r="P36" s="196">
        <v>0.16</v>
      </c>
    </row>
    <row r="37" spans="1:16" x14ac:dyDescent="0.2">
      <c r="A37" s="5">
        <v>30</v>
      </c>
      <c r="B37" s="196">
        <v>1.93</v>
      </c>
      <c r="C37" s="196">
        <v>1.93</v>
      </c>
      <c r="D37" s="196">
        <v>1.93</v>
      </c>
      <c r="E37" s="196">
        <v>1.93</v>
      </c>
      <c r="F37" s="197">
        <v>2.9</v>
      </c>
      <c r="G37" s="196">
        <v>5.0199999999999996</v>
      </c>
      <c r="H37" s="196">
        <v>5.0199999999999996</v>
      </c>
      <c r="I37" s="196">
        <v>1.53</v>
      </c>
      <c r="J37" s="196">
        <v>1.53</v>
      </c>
      <c r="K37" s="196">
        <v>1.53</v>
      </c>
      <c r="L37" s="196">
        <v>1.53</v>
      </c>
      <c r="M37" s="197">
        <v>2.2999999999999998</v>
      </c>
      <c r="N37" s="196">
        <v>3.84</v>
      </c>
      <c r="O37" s="196">
        <v>3.84</v>
      </c>
      <c r="P37" s="196">
        <v>0.18</v>
      </c>
    </row>
    <row r="38" spans="1:16" x14ac:dyDescent="0.2">
      <c r="A38" s="5">
        <v>31</v>
      </c>
      <c r="B38" s="196">
        <v>2.09</v>
      </c>
      <c r="C38" s="196">
        <v>2.09</v>
      </c>
      <c r="D38" s="196">
        <v>2.09</v>
      </c>
      <c r="E38" s="196">
        <v>2.09</v>
      </c>
      <c r="F38" s="197">
        <v>3.14</v>
      </c>
      <c r="G38" s="196">
        <v>5.16</v>
      </c>
      <c r="H38" s="196">
        <v>5.16</v>
      </c>
      <c r="I38" s="196">
        <v>1.83</v>
      </c>
      <c r="J38" s="196">
        <v>1.83</v>
      </c>
      <c r="K38" s="196">
        <v>1.83</v>
      </c>
      <c r="L38" s="196">
        <v>1.83</v>
      </c>
      <c r="M38" s="197">
        <v>2.75</v>
      </c>
      <c r="N38" s="196">
        <v>3.96</v>
      </c>
      <c r="O38" s="196">
        <v>3.96</v>
      </c>
      <c r="P38" s="196">
        <v>0.2</v>
      </c>
    </row>
    <row r="39" spans="1:16" x14ac:dyDescent="0.2">
      <c r="A39" s="5">
        <v>32</v>
      </c>
      <c r="B39" s="196">
        <v>2.13</v>
      </c>
      <c r="C39" s="196">
        <v>2.13</v>
      </c>
      <c r="D39" s="196">
        <v>2.13</v>
      </c>
      <c r="E39" s="196">
        <v>2.13</v>
      </c>
      <c r="F39" s="197">
        <v>3.2</v>
      </c>
      <c r="G39" s="196">
        <v>5.29</v>
      </c>
      <c r="H39" s="196">
        <v>5.29</v>
      </c>
      <c r="I39" s="196">
        <v>1.9</v>
      </c>
      <c r="J39" s="196">
        <v>1.9</v>
      </c>
      <c r="K39" s="196">
        <v>1.9</v>
      </c>
      <c r="L39" s="196">
        <v>1.9</v>
      </c>
      <c r="M39" s="197">
        <v>2.85</v>
      </c>
      <c r="N39" s="196">
        <v>4.0599999999999996</v>
      </c>
      <c r="O39" s="196">
        <v>4.0599999999999996</v>
      </c>
      <c r="P39" s="196">
        <v>0.22</v>
      </c>
    </row>
    <row r="40" spans="1:16" x14ac:dyDescent="0.2">
      <c r="A40" s="5">
        <v>33</v>
      </c>
      <c r="B40" s="196">
        <v>2.19</v>
      </c>
      <c r="C40" s="196">
        <v>2.19</v>
      </c>
      <c r="D40" s="196">
        <v>2.19</v>
      </c>
      <c r="E40" s="196">
        <v>2.19</v>
      </c>
      <c r="F40" s="197">
        <v>3.29</v>
      </c>
      <c r="G40" s="196">
        <v>5.42</v>
      </c>
      <c r="H40" s="196">
        <v>5.42</v>
      </c>
      <c r="I40" s="196">
        <v>1.97</v>
      </c>
      <c r="J40" s="196">
        <v>1.97</v>
      </c>
      <c r="K40" s="196">
        <v>1.97</v>
      </c>
      <c r="L40" s="196">
        <v>1.97</v>
      </c>
      <c r="M40" s="197">
        <v>2.96</v>
      </c>
      <c r="N40" s="196">
        <v>4.1500000000000004</v>
      </c>
      <c r="O40" s="196">
        <v>4.1500000000000004</v>
      </c>
      <c r="P40" s="196">
        <v>0.24</v>
      </c>
    </row>
    <row r="41" spans="1:16" x14ac:dyDescent="0.2">
      <c r="A41" s="5">
        <v>34</v>
      </c>
      <c r="B41" s="196">
        <v>2.25</v>
      </c>
      <c r="C41" s="196">
        <v>2.25</v>
      </c>
      <c r="D41" s="196">
        <v>2.25</v>
      </c>
      <c r="E41" s="196">
        <v>2.25</v>
      </c>
      <c r="F41" s="197">
        <v>3.38</v>
      </c>
      <c r="G41" s="196">
        <v>5.56</v>
      </c>
      <c r="H41" s="196">
        <v>5.56</v>
      </c>
      <c r="I41" s="196">
        <v>2.0499999999999998</v>
      </c>
      <c r="J41" s="196">
        <v>2.0499999999999998</v>
      </c>
      <c r="K41" s="196">
        <v>2.0499999999999998</v>
      </c>
      <c r="L41" s="196">
        <v>2.0499999999999998</v>
      </c>
      <c r="M41" s="197">
        <v>3.08</v>
      </c>
      <c r="N41" s="196">
        <v>4.21</v>
      </c>
      <c r="O41" s="196">
        <v>4.21</v>
      </c>
      <c r="P41" s="196">
        <v>0.26</v>
      </c>
    </row>
    <row r="42" spans="1:16" x14ac:dyDescent="0.2">
      <c r="A42" s="5">
        <v>35</v>
      </c>
      <c r="B42" s="196">
        <v>2.36</v>
      </c>
      <c r="C42" s="196">
        <v>2.36</v>
      </c>
      <c r="D42" s="196">
        <v>2.36</v>
      </c>
      <c r="E42" s="196">
        <v>2.36</v>
      </c>
      <c r="F42" s="197">
        <v>3.54</v>
      </c>
      <c r="G42" s="196">
        <v>5.7</v>
      </c>
      <c r="H42" s="196">
        <v>5.7</v>
      </c>
      <c r="I42" s="196">
        <v>2.16</v>
      </c>
      <c r="J42" s="196">
        <v>2.16</v>
      </c>
      <c r="K42" s="196">
        <v>2.16</v>
      </c>
      <c r="L42" s="196">
        <v>2.16</v>
      </c>
      <c r="M42" s="197">
        <v>3.24</v>
      </c>
      <c r="N42" s="196">
        <v>4.25</v>
      </c>
      <c r="O42" s="196">
        <v>4.25</v>
      </c>
      <c r="P42" s="196">
        <v>0.28000000000000003</v>
      </c>
    </row>
    <row r="43" spans="1:16" x14ac:dyDescent="0.2">
      <c r="A43" s="5">
        <v>36</v>
      </c>
      <c r="B43" s="196">
        <v>2.5099999999999998</v>
      </c>
      <c r="C43" s="196">
        <v>2.5099999999999998</v>
      </c>
      <c r="D43" s="196">
        <v>2.5099999999999998</v>
      </c>
      <c r="E43" s="196">
        <v>2.5099999999999998</v>
      </c>
      <c r="F43" s="197">
        <v>3.77</v>
      </c>
      <c r="G43" s="196">
        <v>6.19</v>
      </c>
      <c r="H43" s="196">
        <v>6.19</v>
      </c>
      <c r="I43" s="196">
        <v>2.2799999999999998</v>
      </c>
      <c r="J43" s="196">
        <v>2.2799999999999998</v>
      </c>
      <c r="K43" s="196">
        <v>2.2799999999999998</v>
      </c>
      <c r="L43" s="196">
        <v>2.2799999999999998</v>
      </c>
      <c r="M43" s="197">
        <v>3.42</v>
      </c>
      <c r="N43" s="196">
        <v>4.5999999999999996</v>
      </c>
      <c r="O43" s="196">
        <v>4.5999999999999996</v>
      </c>
      <c r="P43" s="196">
        <v>0.3</v>
      </c>
    </row>
    <row r="44" spans="1:16" x14ac:dyDescent="0.2">
      <c r="A44" s="5">
        <v>37</v>
      </c>
      <c r="B44" s="196">
        <v>2.7</v>
      </c>
      <c r="C44" s="196">
        <v>2.7</v>
      </c>
      <c r="D44" s="196">
        <v>2.7</v>
      </c>
      <c r="E44" s="196">
        <v>2.7</v>
      </c>
      <c r="F44" s="197">
        <v>4.05</v>
      </c>
      <c r="G44" s="196">
        <v>6.71</v>
      </c>
      <c r="H44" s="196">
        <v>6.71</v>
      </c>
      <c r="I44" s="196">
        <v>2.39</v>
      </c>
      <c r="J44" s="196">
        <v>2.39</v>
      </c>
      <c r="K44" s="196">
        <v>2.39</v>
      </c>
      <c r="L44" s="196">
        <v>2.39</v>
      </c>
      <c r="M44" s="197">
        <v>3.59</v>
      </c>
      <c r="N44" s="196">
        <v>4.97</v>
      </c>
      <c r="O44" s="196">
        <v>4.97</v>
      </c>
      <c r="P44" s="196">
        <v>0.33</v>
      </c>
    </row>
    <row r="45" spans="1:16" x14ac:dyDescent="0.2">
      <c r="A45" s="5">
        <v>38</v>
      </c>
      <c r="B45" s="196">
        <v>2.95</v>
      </c>
      <c r="C45" s="196">
        <v>2.95</v>
      </c>
      <c r="D45" s="196">
        <v>2.95</v>
      </c>
      <c r="E45" s="196">
        <v>2.95</v>
      </c>
      <c r="F45" s="197">
        <v>4.43</v>
      </c>
      <c r="G45" s="196">
        <v>7.28</v>
      </c>
      <c r="H45" s="196">
        <v>7.28</v>
      </c>
      <c r="I45" s="196">
        <v>2.5099999999999998</v>
      </c>
      <c r="J45" s="196">
        <v>2.5099999999999998</v>
      </c>
      <c r="K45" s="196">
        <v>2.5099999999999998</v>
      </c>
      <c r="L45" s="196">
        <v>2.5099999999999998</v>
      </c>
      <c r="M45" s="197">
        <v>3.77</v>
      </c>
      <c r="N45" s="196">
        <v>5.36</v>
      </c>
      <c r="O45" s="196">
        <v>5.36</v>
      </c>
      <c r="P45" s="196">
        <v>0.36</v>
      </c>
    </row>
    <row r="46" spans="1:16" x14ac:dyDescent="0.2">
      <c r="A46" s="5">
        <v>39</v>
      </c>
      <c r="B46" s="196">
        <v>3.22</v>
      </c>
      <c r="C46" s="196">
        <v>3.22</v>
      </c>
      <c r="D46" s="196">
        <v>3.22</v>
      </c>
      <c r="E46" s="196">
        <v>3.22</v>
      </c>
      <c r="F46" s="197">
        <v>4.83</v>
      </c>
      <c r="G46" s="196">
        <v>7.88</v>
      </c>
      <c r="H46" s="196">
        <v>7.88</v>
      </c>
      <c r="I46" s="196">
        <v>2.63</v>
      </c>
      <c r="J46" s="196">
        <v>2.63</v>
      </c>
      <c r="K46" s="196">
        <v>2.63</v>
      </c>
      <c r="L46" s="196">
        <v>2.63</v>
      </c>
      <c r="M46" s="197">
        <v>3.95</v>
      </c>
      <c r="N46" s="196">
        <v>5.79</v>
      </c>
      <c r="O46" s="196">
        <v>5.79</v>
      </c>
      <c r="P46" s="196">
        <v>0.4</v>
      </c>
    </row>
    <row r="47" spans="1:16" x14ac:dyDescent="0.2">
      <c r="A47" s="5">
        <v>40</v>
      </c>
      <c r="B47" s="196">
        <v>3.51</v>
      </c>
      <c r="C47" s="196">
        <v>3.51</v>
      </c>
      <c r="D47" s="196">
        <v>3.51</v>
      </c>
      <c r="E47" s="196">
        <v>3.51</v>
      </c>
      <c r="F47" s="197">
        <v>5.27</v>
      </c>
      <c r="G47" s="196">
        <v>8.52</v>
      </c>
      <c r="H47" s="196">
        <v>8.52</v>
      </c>
      <c r="I47" s="196">
        <v>2.76</v>
      </c>
      <c r="J47" s="196">
        <v>2.76</v>
      </c>
      <c r="K47" s="196">
        <v>2.76</v>
      </c>
      <c r="L47" s="196">
        <v>2.76</v>
      </c>
      <c r="M47" s="197">
        <v>4.1399999999999997</v>
      </c>
      <c r="N47" s="196">
        <v>6.24</v>
      </c>
      <c r="O47" s="196">
        <v>6.24</v>
      </c>
      <c r="P47" s="196">
        <v>0.44</v>
      </c>
    </row>
    <row r="48" spans="1:16" x14ac:dyDescent="0.2">
      <c r="A48" s="5">
        <v>41</v>
      </c>
      <c r="B48" s="196">
        <v>3.58</v>
      </c>
      <c r="C48" s="196">
        <v>3.58</v>
      </c>
      <c r="D48" s="196">
        <v>3.58</v>
      </c>
      <c r="E48" s="196">
        <v>3.58</v>
      </c>
      <c r="F48" s="197">
        <v>5.37</v>
      </c>
      <c r="G48" s="196">
        <v>9.1999999999999993</v>
      </c>
      <c r="H48" s="196">
        <v>9.1999999999999993</v>
      </c>
      <c r="I48" s="196">
        <v>2.82</v>
      </c>
      <c r="J48" s="196">
        <v>2.82</v>
      </c>
      <c r="K48" s="196">
        <v>2.82</v>
      </c>
      <c r="L48" s="196">
        <v>2.82</v>
      </c>
      <c r="M48" s="197">
        <v>4.2300000000000004</v>
      </c>
      <c r="N48" s="196">
        <v>6.73</v>
      </c>
      <c r="O48" s="196">
        <v>6.73</v>
      </c>
      <c r="P48" s="196">
        <v>0.5</v>
      </c>
    </row>
    <row r="49" spans="1:16" x14ac:dyDescent="0.2">
      <c r="A49" s="5">
        <v>42</v>
      </c>
      <c r="B49" s="196">
        <v>3.71</v>
      </c>
      <c r="C49" s="196">
        <v>3.71</v>
      </c>
      <c r="D49" s="196">
        <v>3.71</v>
      </c>
      <c r="E49" s="196">
        <v>3.71</v>
      </c>
      <c r="F49" s="197">
        <v>5.57</v>
      </c>
      <c r="G49" s="196">
        <v>9.94</v>
      </c>
      <c r="H49" s="196">
        <v>9.94</v>
      </c>
      <c r="I49" s="196">
        <v>2.89</v>
      </c>
      <c r="J49" s="196">
        <v>2.89</v>
      </c>
      <c r="K49" s="196">
        <v>2.89</v>
      </c>
      <c r="L49" s="196">
        <v>2.89</v>
      </c>
      <c r="M49" s="197">
        <v>4.34</v>
      </c>
      <c r="N49" s="196">
        <v>7.27</v>
      </c>
      <c r="O49" s="196">
        <v>7.27</v>
      </c>
      <c r="P49" s="196">
        <v>0.56000000000000005</v>
      </c>
    </row>
    <row r="50" spans="1:16" x14ac:dyDescent="0.2">
      <c r="A50" s="5">
        <v>43</v>
      </c>
      <c r="B50" s="196">
        <v>4.05</v>
      </c>
      <c r="C50" s="196">
        <v>4.05</v>
      </c>
      <c r="D50" s="196">
        <v>4.05</v>
      </c>
      <c r="E50" s="196">
        <v>4.05</v>
      </c>
      <c r="F50" s="197">
        <v>6.08</v>
      </c>
      <c r="G50" s="196">
        <v>10.72</v>
      </c>
      <c r="H50" s="196">
        <v>10.72</v>
      </c>
      <c r="I50" s="196">
        <v>3.1</v>
      </c>
      <c r="J50" s="196">
        <v>3.1</v>
      </c>
      <c r="K50" s="196">
        <v>3.1</v>
      </c>
      <c r="L50" s="196">
        <v>3.1</v>
      </c>
      <c r="M50" s="197">
        <v>4.6500000000000004</v>
      </c>
      <c r="N50" s="196">
        <v>7.84</v>
      </c>
      <c r="O50" s="196">
        <v>7.84</v>
      </c>
      <c r="P50" s="196">
        <v>0.64</v>
      </c>
    </row>
    <row r="51" spans="1:16" x14ac:dyDescent="0.2">
      <c r="A51" s="5">
        <v>44</v>
      </c>
      <c r="B51" s="196">
        <v>4.42</v>
      </c>
      <c r="C51" s="196">
        <v>4.42</v>
      </c>
      <c r="D51" s="196">
        <v>4.42</v>
      </c>
      <c r="E51" s="196">
        <v>4.42</v>
      </c>
      <c r="F51" s="197">
        <v>6.63</v>
      </c>
      <c r="G51" s="196">
        <v>11.56</v>
      </c>
      <c r="H51" s="196">
        <v>11.56</v>
      </c>
      <c r="I51" s="196">
        <v>3.39</v>
      </c>
      <c r="J51" s="196">
        <v>3.39</v>
      </c>
      <c r="K51" s="196">
        <v>3.39</v>
      </c>
      <c r="L51" s="196">
        <v>3.39</v>
      </c>
      <c r="M51" s="197">
        <v>5.09</v>
      </c>
      <c r="N51" s="196">
        <v>8.4499999999999993</v>
      </c>
      <c r="O51" s="196">
        <v>8.4499999999999993</v>
      </c>
      <c r="P51" s="196">
        <v>0.73</v>
      </c>
    </row>
    <row r="52" spans="1:16" x14ac:dyDescent="0.2">
      <c r="A52" s="5">
        <v>45</v>
      </c>
      <c r="B52" s="196">
        <v>4.8099999999999996</v>
      </c>
      <c r="C52" s="196">
        <v>4.8099999999999996</v>
      </c>
      <c r="D52" s="196">
        <v>4.8099999999999996</v>
      </c>
      <c r="E52" s="196">
        <v>4.8099999999999996</v>
      </c>
      <c r="F52" s="197">
        <v>7.22</v>
      </c>
      <c r="G52" s="196">
        <v>12.44</v>
      </c>
      <c r="H52" s="196">
        <v>12.44</v>
      </c>
      <c r="I52" s="196">
        <v>3.71</v>
      </c>
      <c r="J52" s="196">
        <v>3.71</v>
      </c>
      <c r="K52" s="196">
        <v>3.71</v>
      </c>
      <c r="L52" s="196">
        <v>3.71</v>
      </c>
      <c r="M52" s="197">
        <v>5.57</v>
      </c>
      <c r="N52" s="196">
        <v>9.1</v>
      </c>
      <c r="O52" s="196">
        <v>9.1</v>
      </c>
      <c r="P52" s="196">
        <v>0.83</v>
      </c>
    </row>
    <row r="53" spans="1:16" x14ac:dyDescent="0.2">
      <c r="A53" s="5">
        <v>46</v>
      </c>
      <c r="B53" s="196">
        <v>5.42</v>
      </c>
      <c r="C53" s="196">
        <v>5.42</v>
      </c>
      <c r="D53" s="196">
        <v>5.42</v>
      </c>
      <c r="E53" s="196">
        <v>5.42</v>
      </c>
      <c r="F53" s="197">
        <v>8.1300000000000008</v>
      </c>
      <c r="G53" s="196">
        <v>13.37</v>
      </c>
      <c r="H53" s="196">
        <v>13.37</v>
      </c>
      <c r="I53" s="196">
        <v>4.09</v>
      </c>
      <c r="J53" s="196">
        <v>4.09</v>
      </c>
      <c r="K53" s="196">
        <v>4.09</v>
      </c>
      <c r="L53" s="196">
        <v>4.09</v>
      </c>
      <c r="M53" s="197">
        <v>6.14</v>
      </c>
      <c r="N53" s="196">
        <v>9.99</v>
      </c>
      <c r="O53" s="196">
        <v>9.99</v>
      </c>
      <c r="P53" s="196">
        <v>0.95</v>
      </c>
    </row>
    <row r="54" spans="1:16" x14ac:dyDescent="0.2">
      <c r="A54" s="5">
        <v>47</v>
      </c>
      <c r="B54" s="196">
        <v>6.11</v>
      </c>
      <c r="C54" s="196">
        <v>6.11</v>
      </c>
      <c r="D54" s="196">
        <v>6.11</v>
      </c>
      <c r="E54" s="196">
        <v>6.11</v>
      </c>
      <c r="F54" s="197">
        <v>9.17</v>
      </c>
      <c r="G54" s="196">
        <v>14.33</v>
      </c>
      <c r="H54" s="196">
        <v>14.33</v>
      </c>
      <c r="I54" s="196">
        <v>4.51</v>
      </c>
      <c r="J54" s="196">
        <v>4.51</v>
      </c>
      <c r="K54" s="196">
        <v>4.51</v>
      </c>
      <c r="L54" s="196">
        <v>4.51</v>
      </c>
      <c r="M54" s="197">
        <v>6.77</v>
      </c>
      <c r="N54" s="196">
        <v>10.96</v>
      </c>
      <c r="O54" s="196">
        <v>10.96</v>
      </c>
      <c r="P54" s="196">
        <v>1.1000000000000001</v>
      </c>
    </row>
    <row r="55" spans="1:16" x14ac:dyDescent="0.2">
      <c r="A55" s="5">
        <v>48</v>
      </c>
      <c r="B55" s="196">
        <v>6.87</v>
      </c>
      <c r="C55" s="196">
        <v>6.87</v>
      </c>
      <c r="D55" s="196">
        <v>6.87</v>
      </c>
      <c r="E55" s="196">
        <v>6.87</v>
      </c>
      <c r="F55" s="197">
        <v>10.31</v>
      </c>
      <c r="G55" s="196">
        <v>15.36</v>
      </c>
      <c r="H55" s="196">
        <v>15.36</v>
      </c>
      <c r="I55" s="196">
        <v>4.96</v>
      </c>
      <c r="J55" s="196">
        <v>4.96</v>
      </c>
      <c r="K55" s="196">
        <v>4.96</v>
      </c>
      <c r="L55" s="196">
        <v>4.96</v>
      </c>
      <c r="M55" s="197">
        <v>7.44</v>
      </c>
      <c r="N55" s="196">
        <v>11.99</v>
      </c>
      <c r="O55" s="196">
        <v>11.99</v>
      </c>
      <c r="P55" s="196">
        <v>1.29</v>
      </c>
    </row>
    <row r="56" spans="1:16" x14ac:dyDescent="0.2">
      <c r="A56" s="5">
        <v>49</v>
      </c>
      <c r="B56" s="196">
        <v>7.73</v>
      </c>
      <c r="C56" s="196">
        <v>7.73</v>
      </c>
      <c r="D56" s="196">
        <v>7.73</v>
      </c>
      <c r="E56" s="196">
        <v>7.73</v>
      </c>
      <c r="F56" s="197">
        <v>11.6</v>
      </c>
      <c r="G56" s="196">
        <v>16.47</v>
      </c>
      <c r="H56" s="196">
        <v>16.47</v>
      </c>
      <c r="I56" s="196">
        <v>5.46</v>
      </c>
      <c r="J56" s="196">
        <v>5.46</v>
      </c>
      <c r="K56" s="196">
        <v>5.46</v>
      </c>
      <c r="L56" s="196">
        <v>5.46</v>
      </c>
      <c r="M56" s="197">
        <v>8.19</v>
      </c>
      <c r="N56" s="196">
        <v>13.11</v>
      </c>
      <c r="O56" s="196">
        <v>13.11</v>
      </c>
      <c r="P56" s="196">
        <v>1.52</v>
      </c>
    </row>
    <row r="57" spans="1:16" x14ac:dyDescent="0.2">
      <c r="A57" s="5">
        <v>50</v>
      </c>
      <c r="B57" s="196">
        <v>8.68</v>
      </c>
      <c r="C57" s="196">
        <v>8.68</v>
      </c>
      <c r="D57" s="196">
        <v>8.68</v>
      </c>
      <c r="E57" s="196">
        <v>8.68</v>
      </c>
      <c r="F57" s="197">
        <v>13.02</v>
      </c>
      <c r="G57" s="196">
        <v>17.66</v>
      </c>
      <c r="H57" s="196">
        <v>17.66</v>
      </c>
      <c r="I57" s="196">
        <v>6.01</v>
      </c>
      <c r="J57" s="196">
        <v>6.01</v>
      </c>
      <c r="K57" s="196">
        <v>6.01</v>
      </c>
      <c r="L57" s="196">
        <v>6.01</v>
      </c>
      <c r="M57" s="197">
        <v>9.02</v>
      </c>
      <c r="N57" s="196">
        <v>14.31</v>
      </c>
      <c r="O57" s="196">
        <v>14.31</v>
      </c>
      <c r="P57" s="196">
        <v>1.79</v>
      </c>
    </row>
    <row r="58" spans="1:16" x14ac:dyDescent="0.2">
      <c r="A58" s="5">
        <v>51</v>
      </c>
      <c r="B58" s="6" t="s">
        <v>33</v>
      </c>
      <c r="C58" s="6" t="s">
        <v>33</v>
      </c>
      <c r="D58" s="6" t="s">
        <v>33</v>
      </c>
      <c r="E58" s="6" t="s">
        <v>33</v>
      </c>
      <c r="F58" s="6" t="s">
        <v>33</v>
      </c>
      <c r="G58" s="6" t="s">
        <v>33</v>
      </c>
      <c r="H58" s="6" t="s">
        <v>33</v>
      </c>
      <c r="I58" s="6" t="s">
        <v>33</v>
      </c>
      <c r="J58" s="6" t="s">
        <v>33</v>
      </c>
      <c r="K58" s="6" t="s">
        <v>33</v>
      </c>
      <c r="L58" s="6" t="s">
        <v>33</v>
      </c>
      <c r="M58" s="6" t="s">
        <v>33</v>
      </c>
      <c r="N58" s="6" t="s">
        <v>33</v>
      </c>
      <c r="O58" s="6" t="s">
        <v>33</v>
      </c>
      <c r="P58" s="6" t="s">
        <v>33</v>
      </c>
    </row>
    <row r="59" spans="1:16" x14ac:dyDescent="0.2">
      <c r="A59" s="5">
        <v>52</v>
      </c>
      <c r="B59" s="6" t="s">
        <v>33</v>
      </c>
      <c r="C59" s="6" t="s">
        <v>33</v>
      </c>
      <c r="D59" s="6" t="s">
        <v>33</v>
      </c>
      <c r="E59" s="6" t="s">
        <v>33</v>
      </c>
      <c r="F59" s="6" t="s">
        <v>33</v>
      </c>
      <c r="G59" s="6" t="s">
        <v>33</v>
      </c>
      <c r="H59" s="6" t="s">
        <v>33</v>
      </c>
      <c r="I59" s="6" t="s">
        <v>33</v>
      </c>
      <c r="J59" s="6" t="s">
        <v>33</v>
      </c>
      <c r="K59" s="6" t="s">
        <v>33</v>
      </c>
      <c r="L59" s="6" t="s">
        <v>33</v>
      </c>
      <c r="M59" s="6" t="s">
        <v>33</v>
      </c>
      <c r="N59" s="6" t="s">
        <v>33</v>
      </c>
      <c r="O59" s="6" t="s">
        <v>33</v>
      </c>
      <c r="P59" s="6" t="s">
        <v>33</v>
      </c>
    </row>
    <row r="60" spans="1:16" x14ac:dyDescent="0.2">
      <c r="A60" s="5">
        <v>53</v>
      </c>
      <c r="B60" s="6" t="s">
        <v>33</v>
      </c>
      <c r="C60" s="6" t="s">
        <v>33</v>
      </c>
      <c r="D60" s="6" t="s">
        <v>33</v>
      </c>
      <c r="E60" s="6" t="s">
        <v>33</v>
      </c>
      <c r="F60" s="6" t="s">
        <v>33</v>
      </c>
      <c r="G60" s="6" t="s">
        <v>33</v>
      </c>
      <c r="H60" s="6" t="s">
        <v>33</v>
      </c>
      <c r="I60" s="6" t="s">
        <v>33</v>
      </c>
      <c r="J60" s="6" t="s">
        <v>33</v>
      </c>
      <c r="K60" s="6" t="s">
        <v>33</v>
      </c>
      <c r="L60" s="6" t="s">
        <v>33</v>
      </c>
      <c r="M60" s="6" t="s">
        <v>33</v>
      </c>
      <c r="N60" s="6" t="s">
        <v>33</v>
      </c>
      <c r="O60" s="6" t="s">
        <v>33</v>
      </c>
      <c r="P60" s="6" t="s">
        <v>33</v>
      </c>
    </row>
    <row r="61" spans="1:16" x14ac:dyDescent="0.2">
      <c r="A61" s="5">
        <v>54</v>
      </c>
      <c r="B61" s="6" t="s">
        <v>33</v>
      </c>
      <c r="C61" s="6" t="s">
        <v>33</v>
      </c>
      <c r="D61" s="6" t="s">
        <v>33</v>
      </c>
      <c r="E61" s="6" t="s">
        <v>33</v>
      </c>
      <c r="F61" s="6" t="s">
        <v>33</v>
      </c>
      <c r="G61" s="6" t="s">
        <v>33</v>
      </c>
      <c r="H61" s="6" t="s">
        <v>33</v>
      </c>
      <c r="I61" s="6" t="s">
        <v>33</v>
      </c>
      <c r="J61" s="6" t="s">
        <v>33</v>
      </c>
      <c r="K61" s="6" t="s">
        <v>33</v>
      </c>
      <c r="L61" s="6" t="s">
        <v>33</v>
      </c>
      <c r="M61" s="6" t="s">
        <v>33</v>
      </c>
      <c r="N61" s="6" t="s">
        <v>33</v>
      </c>
      <c r="O61" s="6" t="s">
        <v>33</v>
      </c>
      <c r="P61" s="6" t="s">
        <v>33</v>
      </c>
    </row>
    <row r="62" spans="1:16" x14ac:dyDescent="0.2">
      <c r="A62" s="5">
        <v>55</v>
      </c>
      <c r="B62" s="6" t="s">
        <v>33</v>
      </c>
      <c r="C62" s="6" t="s">
        <v>33</v>
      </c>
      <c r="D62" s="6" t="s">
        <v>33</v>
      </c>
      <c r="E62" s="6" t="s">
        <v>33</v>
      </c>
      <c r="F62" s="6" t="s">
        <v>33</v>
      </c>
      <c r="G62" s="6" t="s">
        <v>33</v>
      </c>
      <c r="H62" s="6" t="s">
        <v>33</v>
      </c>
      <c r="I62" s="6" t="s">
        <v>33</v>
      </c>
      <c r="J62" s="6" t="s">
        <v>33</v>
      </c>
      <c r="K62" s="6" t="s">
        <v>33</v>
      </c>
      <c r="L62" s="6" t="s">
        <v>33</v>
      </c>
      <c r="M62" s="6" t="s">
        <v>33</v>
      </c>
      <c r="N62" s="6" t="s">
        <v>33</v>
      </c>
      <c r="O62" s="6" t="s">
        <v>33</v>
      </c>
      <c r="P62" s="6" t="s">
        <v>33</v>
      </c>
    </row>
    <row r="63" spans="1:16" x14ac:dyDescent="0.2">
      <c r="A63" s="5">
        <v>56</v>
      </c>
      <c r="B63" s="6" t="s">
        <v>33</v>
      </c>
      <c r="C63" s="6" t="s">
        <v>33</v>
      </c>
      <c r="D63" s="6" t="s">
        <v>33</v>
      </c>
      <c r="E63" s="6" t="s">
        <v>33</v>
      </c>
      <c r="F63" s="6" t="s">
        <v>33</v>
      </c>
      <c r="G63" s="6" t="s">
        <v>33</v>
      </c>
      <c r="H63" s="6" t="s">
        <v>33</v>
      </c>
      <c r="I63" s="6" t="s">
        <v>33</v>
      </c>
      <c r="J63" s="6" t="s">
        <v>33</v>
      </c>
      <c r="K63" s="6" t="s">
        <v>33</v>
      </c>
      <c r="L63" s="6" t="s">
        <v>33</v>
      </c>
      <c r="M63" s="6" t="s">
        <v>33</v>
      </c>
      <c r="N63" s="6" t="s">
        <v>33</v>
      </c>
      <c r="O63" s="6" t="s">
        <v>33</v>
      </c>
      <c r="P63" s="6" t="s">
        <v>33</v>
      </c>
    </row>
    <row r="64" spans="1:16" x14ac:dyDescent="0.2">
      <c r="A64" s="5">
        <v>57</v>
      </c>
      <c r="B64" s="6" t="s">
        <v>33</v>
      </c>
      <c r="C64" s="6" t="s">
        <v>33</v>
      </c>
      <c r="D64" s="6" t="s">
        <v>33</v>
      </c>
      <c r="E64" s="6" t="s">
        <v>33</v>
      </c>
      <c r="F64" s="6" t="s">
        <v>33</v>
      </c>
      <c r="G64" s="6" t="s">
        <v>33</v>
      </c>
      <c r="H64" s="6" t="s">
        <v>33</v>
      </c>
      <c r="I64" s="6" t="s">
        <v>33</v>
      </c>
      <c r="J64" s="6" t="s">
        <v>33</v>
      </c>
      <c r="K64" s="6" t="s">
        <v>33</v>
      </c>
      <c r="L64" s="6" t="s">
        <v>33</v>
      </c>
      <c r="M64" s="6" t="s">
        <v>33</v>
      </c>
      <c r="N64" s="6" t="s">
        <v>33</v>
      </c>
      <c r="O64" s="6" t="s">
        <v>33</v>
      </c>
      <c r="P64" s="6" t="s">
        <v>33</v>
      </c>
    </row>
    <row r="65" spans="1:16" x14ac:dyDescent="0.2">
      <c r="A65" s="5">
        <v>58</v>
      </c>
      <c r="B65" s="6" t="s">
        <v>33</v>
      </c>
      <c r="C65" s="6" t="s">
        <v>33</v>
      </c>
      <c r="D65" s="6" t="s">
        <v>33</v>
      </c>
      <c r="E65" s="6" t="s">
        <v>33</v>
      </c>
      <c r="F65" s="6" t="s">
        <v>33</v>
      </c>
      <c r="G65" s="6" t="s">
        <v>33</v>
      </c>
      <c r="H65" s="6" t="s">
        <v>33</v>
      </c>
      <c r="I65" s="6" t="s">
        <v>33</v>
      </c>
      <c r="J65" s="6" t="s">
        <v>33</v>
      </c>
      <c r="K65" s="6" t="s">
        <v>33</v>
      </c>
      <c r="L65" s="6" t="s">
        <v>33</v>
      </c>
      <c r="M65" s="6" t="s">
        <v>33</v>
      </c>
      <c r="N65" s="6" t="s">
        <v>33</v>
      </c>
      <c r="O65" s="6" t="s">
        <v>33</v>
      </c>
      <c r="P65" s="6" t="s">
        <v>33</v>
      </c>
    </row>
    <row r="66" spans="1:16" x14ac:dyDescent="0.2">
      <c r="A66" s="5">
        <v>59</v>
      </c>
      <c r="B66" s="6" t="s">
        <v>33</v>
      </c>
      <c r="C66" s="6" t="s">
        <v>33</v>
      </c>
      <c r="D66" s="6" t="s">
        <v>33</v>
      </c>
      <c r="E66" s="6" t="s">
        <v>33</v>
      </c>
      <c r="F66" s="6" t="s">
        <v>33</v>
      </c>
      <c r="G66" s="6" t="s">
        <v>33</v>
      </c>
      <c r="H66" s="6" t="s">
        <v>33</v>
      </c>
      <c r="I66" s="6" t="s">
        <v>33</v>
      </c>
      <c r="J66" s="6" t="s">
        <v>33</v>
      </c>
      <c r="K66" s="6" t="s">
        <v>33</v>
      </c>
      <c r="L66" s="6" t="s">
        <v>33</v>
      </c>
      <c r="M66" s="6" t="s">
        <v>33</v>
      </c>
      <c r="N66" s="6" t="s">
        <v>33</v>
      </c>
      <c r="O66" s="6" t="s">
        <v>33</v>
      </c>
      <c r="P66" s="6" t="s">
        <v>33</v>
      </c>
    </row>
    <row r="67" spans="1:16" x14ac:dyDescent="0.2">
      <c r="A67" s="5">
        <v>60</v>
      </c>
      <c r="B67" s="6" t="s">
        <v>33</v>
      </c>
      <c r="C67" s="6" t="s">
        <v>33</v>
      </c>
      <c r="D67" s="6" t="s">
        <v>33</v>
      </c>
      <c r="E67" s="6" t="s">
        <v>33</v>
      </c>
      <c r="F67" s="6" t="s">
        <v>33</v>
      </c>
      <c r="G67" s="6" t="s">
        <v>33</v>
      </c>
      <c r="H67" s="6" t="s">
        <v>33</v>
      </c>
      <c r="I67" s="6" t="s">
        <v>33</v>
      </c>
      <c r="J67" s="6" t="s">
        <v>33</v>
      </c>
      <c r="K67" s="6" t="s">
        <v>33</v>
      </c>
      <c r="L67" s="6" t="s">
        <v>33</v>
      </c>
      <c r="M67" s="6" t="s">
        <v>33</v>
      </c>
      <c r="N67" s="6" t="s">
        <v>33</v>
      </c>
      <c r="O67" s="6" t="s">
        <v>33</v>
      </c>
      <c r="P67" s="6" t="s">
        <v>33</v>
      </c>
    </row>
    <row r="68" spans="1:16" x14ac:dyDescent="0.2">
      <c r="A68" s="5">
        <v>61</v>
      </c>
      <c r="B68" s="6" t="s">
        <v>33</v>
      </c>
      <c r="C68" s="6" t="s">
        <v>33</v>
      </c>
      <c r="D68" s="6" t="s">
        <v>33</v>
      </c>
      <c r="E68" s="6" t="s">
        <v>33</v>
      </c>
      <c r="F68" s="6" t="s">
        <v>33</v>
      </c>
      <c r="G68" s="6" t="s">
        <v>33</v>
      </c>
      <c r="H68" s="6" t="s">
        <v>33</v>
      </c>
      <c r="I68" s="6" t="s">
        <v>33</v>
      </c>
      <c r="J68" s="6" t="s">
        <v>33</v>
      </c>
      <c r="K68" s="6" t="s">
        <v>33</v>
      </c>
      <c r="L68" s="6" t="s">
        <v>33</v>
      </c>
      <c r="M68" s="6" t="s">
        <v>33</v>
      </c>
      <c r="N68" s="6" t="s">
        <v>33</v>
      </c>
      <c r="O68" s="6" t="s">
        <v>33</v>
      </c>
      <c r="P68" s="6" t="s">
        <v>33</v>
      </c>
    </row>
    <row r="69" spans="1:16" x14ac:dyDescent="0.2">
      <c r="A69" s="5">
        <v>62</v>
      </c>
      <c r="B69" s="6" t="s">
        <v>33</v>
      </c>
      <c r="C69" s="6" t="s">
        <v>33</v>
      </c>
      <c r="D69" s="6" t="s">
        <v>33</v>
      </c>
      <c r="E69" s="6" t="s">
        <v>33</v>
      </c>
      <c r="F69" s="6" t="s">
        <v>33</v>
      </c>
      <c r="G69" s="6" t="s">
        <v>33</v>
      </c>
      <c r="H69" s="6" t="s">
        <v>33</v>
      </c>
      <c r="I69" s="6" t="s">
        <v>33</v>
      </c>
      <c r="J69" s="6" t="s">
        <v>33</v>
      </c>
      <c r="K69" s="6" t="s">
        <v>33</v>
      </c>
      <c r="L69" s="6" t="s">
        <v>33</v>
      </c>
      <c r="M69" s="6" t="s">
        <v>33</v>
      </c>
      <c r="N69" s="6" t="s">
        <v>33</v>
      </c>
      <c r="O69" s="6" t="s">
        <v>33</v>
      </c>
      <c r="P69" s="6" t="s">
        <v>33</v>
      </c>
    </row>
    <row r="70" spans="1:16" x14ac:dyDescent="0.2">
      <c r="A70" s="5">
        <v>63</v>
      </c>
      <c r="B70" s="6" t="s">
        <v>33</v>
      </c>
      <c r="C70" s="6" t="s">
        <v>33</v>
      </c>
      <c r="D70" s="6" t="s">
        <v>33</v>
      </c>
      <c r="E70" s="6" t="s">
        <v>33</v>
      </c>
      <c r="F70" s="6" t="s">
        <v>33</v>
      </c>
      <c r="G70" s="6" t="s">
        <v>33</v>
      </c>
      <c r="H70" s="6" t="s">
        <v>33</v>
      </c>
      <c r="I70" s="6" t="s">
        <v>33</v>
      </c>
      <c r="J70" s="6" t="s">
        <v>33</v>
      </c>
      <c r="K70" s="6" t="s">
        <v>33</v>
      </c>
      <c r="L70" s="6" t="s">
        <v>33</v>
      </c>
      <c r="M70" s="6" t="s">
        <v>33</v>
      </c>
      <c r="N70" s="6" t="s">
        <v>33</v>
      </c>
      <c r="O70" s="6" t="s">
        <v>33</v>
      </c>
      <c r="P70" s="6" t="s">
        <v>33</v>
      </c>
    </row>
    <row r="71" spans="1:16" x14ac:dyDescent="0.2">
      <c r="A71" s="5">
        <v>64</v>
      </c>
      <c r="B71" s="6" t="s">
        <v>33</v>
      </c>
      <c r="C71" s="6" t="s">
        <v>33</v>
      </c>
      <c r="D71" s="6" t="s">
        <v>33</v>
      </c>
      <c r="E71" s="6" t="s">
        <v>33</v>
      </c>
      <c r="F71" s="6" t="s">
        <v>33</v>
      </c>
      <c r="G71" s="6" t="s">
        <v>33</v>
      </c>
      <c r="H71" s="6" t="s">
        <v>33</v>
      </c>
      <c r="I71" s="6" t="s">
        <v>33</v>
      </c>
      <c r="J71" s="6" t="s">
        <v>33</v>
      </c>
      <c r="K71" s="6" t="s">
        <v>33</v>
      </c>
      <c r="L71" s="6" t="s">
        <v>33</v>
      </c>
      <c r="M71" s="6" t="s">
        <v>33</v>
      </c>
      <c r="N71" s="6" t="s">
        <v>33</v>
      </c>
      <c r="O71" s="6" t="s">
        <v>33</v>
      </c>
      <c r="P71" s="6" t="s">
        <v>33</v>
      </c>
    </row>
    <row r="72" spans="1:16" x14ac:dyDescent="0.2">
      <c r="A72" s="5">
        <v>65</v>
      </c>
      <c r="B72" s="6" t="s">
        <v>33</v>
      </c>
      <c r="C72" s="6" t="s">
        <v>33</v>
      </c>
      <c r="D72" s="6" t="s">
        <v>33</v>
      </c>
      <c r="E72" s="6" t="s">
        <v>33</v>
      </c>
      <c r="F72" s="6" t="s">
        <v>33</v>
      </c>
      <c r="G72" s="6" t="s">
        <v>33</v>
      </c>
      <c r="H72" s="6" t="s">
        <v>33</v>
      </c>
      <c r="I72" s="6" t="s">
        <v>33</v>
      </c>
      <c r="J72" s="6" t="s">
        <v>33</v>
      </c>
      <c r="K72" s="6" t="s">
        <v>33</v>
      </c>
      <c r="L72" s="6" t="s">
        <v>33</v>
      </c>
      <c r="M72" s="6" t="s">
        <v>33</v>
      </c>
      <c r="N72" s="6" t="s">
        <v>33</v>
      </c>
      <c r="O72" s="6" t="s">
        <v>33</v>
      </c>
      <c r="P72" s="6" t="s">
        <v>33</v>
      </c>
    </row>
    <row r="73" spans="1:16" x14ac:dyDescent="0.2">
      <c r="A73" s="5">
        <v>66</v>
      </c>
      <c r="B73" s="6" t="s">
        <v>33</v>
      </c>
      <c r="C73" s="6" t="s">
        <v>33</v>
      </c>
      <c r="D73" s="6" t="s">
        <v>33</v>
      </c>
      <c r="E73" s="6" t="s">
        <v>33</v>
      </c>
      <c r="F73" s="6" t="s">
        <v>33</v>
      </c>
      <c r="G73" s="6" t="s">
        <v>33</v>
      </c>
      <c r="H73" s="6" t="s">
        <v>33</v>
      </c>
      <c r="I73" s="6" t="s">
        <v>33</v>
      </c>
      <c r="J73" s="6" t="s">
        <v>33</v>
      </c>
      <c r="K73" s="6" t="s">
        <v>33</v>
      </c>
      <c r="L73" s="6" t="s">
        <v>33</v>
      </c>
      <c r="M73" s="6" t="s">
        <v>33</v>
      </c>
      <c r="N73" s="6" t="s">
        <v>33</v>
      </c>
      <c r="O73" s="6" t="s">
        <v>33</v>
      </c>
      <c r="P73" s="6" t="s">
        <v>33</v>
      </c>
    </row>
    <row r="74" spans="1:16" x14ac:dyDescent="0.2">
      <c r="A74" s="5">
        <v>67</v>
      </c>
      <c r="B74" s="6" t="s">
        <v>33</v>
      </c>
      <c r="C74" s="6" t="s">
        <v>33</v>
      </c>
      <c r="D74" s="6" t="s">
        <v>33</v>
      </c>
      <c r="E74" s="6" t="s">
        <v>33</v>
      </c>
      <c r="F74" s="6" t="s">
        <v>33</v>
      </c>
      <c r="G74" s="6" t="s">
        <v>33</v>
      </c>
      <c r="H74" s="6" t="s">
        <v>33</v>
      </c>
      <c r="I74" s="6" t="s">
        <v>33</v>
      </c>
      <c r="J74" s="6" t="s">
        <v>33</v>
      </c>
      <c r="K74" s="6" t="s">
        <v>33</v>
      </c>
      <c r="L74" s="6" t="s">
        <v>33</v>
      </c>
      <c r="M74" s="6" t="s">
        <v>33</v>
      </c>
      <c r="N74" s="6" t="s">
        <v>33</v>
      </c>
      <c r="O74" s="6" t="s">
        <v>33</v>
      </c>
      <c r="P74" s="6" t="s">
        <v>33</v>
      </c>
    </row>
    <row r="75" spans="1:16" x14ac:dyDescent="0.2">
      <c r="A75" s="5">
        <v>68</v>
      </c>
      <c r="B75" s="6" t="s">
        <v>33</v>
      </c>
      <c r="C75" s="6" t="s">
        <v>33</v>
      </c>
      <c r="D75" s="6" t="s">
        <v>33</v>
      </c>
      <c r="E75" s="6" t="s">
        <v>33</v>
      </c>
      <c r="F75" s="6" t="s">
        <v>33</v>
      </c>
      <c r="G75" s="6" t="s">
        <v>33</v>
      </c>
      <c r="H75" s="6" t="s">
        <v>33</v>
      </c>
      <c r="I75" s="6" t="s">
        <v>33</v>
      </c>
      <c r="J75" s="6" t="s">
        <v>33</v>
      </c>
      <c r="K75" s="6" t="s">
        <v>33</v>
      </c>
      <c r="L75" s="6" t="s">
        <v>33</v>
      </c>
      <c r="M75" s="6" t="s">
        <v>33</v>
      </c>
      <c r="N75" s="6" t="s">
        <v>33</v>
      </c>
      <c r="O75" s="6" t="s">
        <v>33</v>
      </c>
      <c r="P75" s="6" t="s">
        <v>33</v>
      </c>
    </row>
    <row r="76" spans="1:16" x14ac:dyDescent="0.2">
      <c r="A76" s="5">
        <v>69</v>
      </c>
      <c r="B76" s="6" t="s">
        <v>33</v>
      </c>
      <c r="C76" s="6" t="s">
        <v>33</v>
      </c>
      <c r="D76" s="6" t="s">
        <v>33</v>
      </c>
      <c r="E76" s="6" t="s">
        <v>33</v>
      </c>
      <c r="F76" s="6" t="s">
        <v>33</v>
      </c>
      <c r="G76" s="6" t="s">
        <v>33</v>
      </c>
      <c r="H76" s="6" t="s">
        <v>33</v>
      </c>
      <c r="I76" s="6" t="s">
        <v>33</v>
      </c>
      <c r="J76" s="6" t="s">
        <v>33</v>
      </c>
      <c r="K76" s="6" t="s">
        <v>33</v>
      </c>
      <c r="L76" s="6" t="s">
        <v>33</v>
      </c>
      <c r="M76" s="6" t="s">
        <v>33</v>
      </c>
      <c r="N76" s="6" t="s">
        <v>33</v>
      </c>
      <c r="O76" s="6" t="s">
        <v>33</v>
      </c>
      <c r="P76" s="6" t="s">
        <v>33</v>
      </c>
    </row>
    <row r="77" spans="1:16" x14ac:dyDescent="0.2">
      <c r="A77" s="5">
        <v>70</v>
      </c>
      <c r="B77" s="6" t="s">
        <v>33</v>
      </c>
      <c r="C77" s="6" t="s">
        <v>33</v>
      </c>
      <c r="D77" s="6" t="s">
        <v>33</v>
      </c>
      <c r="E77" s="6" t="s">
        <v>33</v>
      </c>
      <c r="F77" s="6" t="s">
        <v>33</v>
      </c>
      <c r="G77" s="6" t="s">
        <v>33</v>
      </c>
      <c r="H77" s="6" t="s">
        <v>33</v>
      </c>
      <c r="I77" s="6" t="s">
        <v>33</v>
      </c>
      <c r="J77" s="6" t="s">
        <v>33</v>
      </c>
      <c r="K77" s="6" t="s">
        <v>33</v>
      </c>
      <c r="L77" s="6" t="s">
        <v>33</v>
      </c>
      <c r="M77" s="6" t="s">
        <v>33</v>
      </c>
      <c r="N77" s="6" t="s">
        <v>33</v>
      </c>
      <c r="O77" s="6" t="s">
        <v>33</v>
      </c>
      <c r="P77" s="6" t="s">
        <v>33</v>
      </c>
    </row>
  </sheetData>
  <phoneticPr fontId="4" type="noConversion"/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indexed="46"/>
  </sheetPr>
  <dimension ref="A1:P77"/>
  <sheetViews>
    <sheetView workbookViewId="0">
      <pane ySplit="6" topLeftCell="A7" activePane="bottomLeft" state="frozen"/>
      <selection pane="bottomLeft" activeCell="B4" sqref="B4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69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1.18</v>
      </c>
      <c r="C7" s="196">
        <v>1.18</v>
      </c>
      <c r="D7" s="196">
        <v>1.18</v>
      </c>
      <c r="E7" s="196">
        <v>1.18</v>
      </c>
      <c r="F7" s="197">
        <v>1.18</v>
      </c>
      <c r="G7" s="196">
        <v>1.18</v>
      </c>
      <c r="H7" s="196">
        <v>1.18</v>
      </c>
      <c r="I7" s="196">
        <v>1.1499999999999999</v>
      </c>
      <c r="J7" s="196">
        <v>1.1499999999999999</v>
      </c>
      <c r="K7" s="196">
        <v>1.1499999999999999</v>
      </c>
      <c r="L7" s="196">
        <v>1.1499999999999999</v>
      </c>
      <c r="M7" s="197">
        <v>1.1499999999999999</v>
      </c>
      <c r="N7" s="196">
        <v>1.1499999999999999</v>
      </c>
      <c r="O7" s="196">
        <v>1.1499999999999999</v>
      </c>
      <c r="P7" s="6" t="s">
        <v>33</v>
      </c>
    </row>
    <row r="8" spans="1:16" x14ac:dyDescent="0.2">
      <c r="A8" s="5">
        <v>1</v>
      </c>
      <c r="B8" s="196">
        <v>1.18</v>
      </c>
      <c r="C8" s="196">
        <v>1.18</v>
      </c>
      <c r="D8" s="196">
        <v>1.18</v>
      </c>
      <c r="E8" s="196">
        <v>1.18</v>
      </c>
      <c r="F8" s="197">
        <v>1.18</v>
      </c>
      <c r="G8" s="196">
        <v>1.18</v>
      </c>
      <c r="H8" s="196">
        <v>1.18</v>
      </c>
      <c r="I8" s="196">
        <v>1.1499999999999999</v>
      </c>
      <c r="J8" s="196">
        <v>1.1499999999999999</v>
      </c>
      <c r="K8" s="196">
        <v>1.1499999999999999</v>
      </c>
      <c r="L8" s="196">
        <v>1.1499999999999999</v>
      </c>
      <c r="M8" s="197">
        <v>1.1499999999999999</v>
      </c>
      <c r="N8" s="196">
        <v>1.1499999999999999</v>
      </c>
      <c r="O8" s="196">
        <v>1.1499999999999999</v>
      </c>
      <c r="P8" s="6" t="s">
        <v>33</v>
      </c>
    </row>
    <row r="9" spans="1:16" x14ac:dyDescent="0.2">
      <c r="A9" s="5">
        <v>2</v>
      </c>
      <c r="B9" s="196">
        <v>1.18</v>
      </c>
      <c r="C9" s="196">
        <v>1.18</v>
      </c>
      <c r="D9" s="196">
        <v>1.18</v>
      </c>
      <c r="E9" s="196">
        <v>1.18</v>
      </c>
      <c r="F9" s="197">
        <v>1.18</v>
      </c>
      <c r="G9" s="196">
        <v>1.18</v>
      </c>
      <c r="H9" s="196">
        <v>1.18</v>
      </c>
      <c r="I9" s="196">
        <v>1.1499999999999999</v>
      </c>
      <c r="J9" s="196">
        <v>1.1499999999999999</v>
      </c>
      <c r="K9" s="196">
        <v>1.1499999999999999</v>
      </c>
      <c r="L9" s="196">
        <v>1.1499999999999999</v>
      </c>
      <c r="M9" s="197">
        <v>1.1499999999999999</v>
      </c>
      <c r="N9" s="196">
        <v>1.1499999999999999</v>
      </c>
      <c r="O9" s="196">
        <v>1.1499999999999999</v>
      </c>
      <c r="P9" s="6" t="s">
        <v>33</v>
      </c>
    </row>
    <row r="10" spans="1:16" x14ac:dyDescent="0.2">
      <c r="A10" s="5">
        <v>3</v>
      </c>
      <c r="B10" s="196">
        <v>1.18</v>
      </c>
      <c r="C10" s="196">
        <v>1.18</v>
      </c>
      <c r="D10" s="196">
        <v>1.18</v>
      </c>
      <c r="E10" s="196">
        <v>1.18</v>
      </c>
      <c r="F10" s="197">
        <v>1.18</v>
      </c>
      <c r="G10" s="196">
        <v>1.18</v>
      </c>
      <c r="H10" s="196">
        <v>1.18</v>
      </c>
      <c r="I10" s="196">
        <v>1.1499999999999999</v>
      </c>
      <c r="J10" s="196">
        <v>1.1499999999999999</v>
      </c>
      <c r="K10" s="196">
        <v>1.1499999999999999</v>
      </c>
      <c r="L10" s="196">
        <v>1.1499999999999999</v>
      </c>
      <c r="M10" s="197">
        <v>1.1499999999999999</v>
      </c>
      <c r="N10" s="196">
        <v>1.1499999999999999</v>
      </c>
      <c r="O10" s="196">
        <v>1.1499999999999999</v>
      </c>
      <c r="P10" s="6" t="s">
        <v>33</v>
      </c>
    </row>
    <row r="11" spans="1:16" x14ac:dyDescent="0.2">
      <c r="A11" s="5">
        <v>4</v>
      </c>
      <c r="B11" s="196">
        <v>1.18</v>
      </c>
      <c r="C11" s="196">
        <v>1.18</v>
      </c>
      <c r="D11" s="196">
        <v>1.18</v>
      </c>
      <c r="E11" s="196">
        <v>1.18</v>
      </c>
      <c r="F11" s="197">
        <v>1.18</v>
      </c>
      <c r="G11" s="196">
        <v>1.18</v>
      </c>
      <c r="H11" s="196">
        <v>1.18</v>
      </c>
      <c r="I11" s="196">
        <v>1.1499999999999999</v>
      </c>
      <c r="J11" s="196">
        <v>1.1499999999999999</v>
      </c>
      <c r="K11" s="196">
        <v>1.1499999999999999</v>
      </c>
      <c r="L11" s="196">
        <v>1.1499999999999999</v>
      </c>
      <c r="M11" s="197">
        <v>1.1499999999999999</v>
      </c>
      <c r="N11" s="196">
        <v>1.1499999999999999</v>
      </c>
      <c r="O11" s="196">
        <v>1.1499999999999999</v>
      </c>
      <c r="P11" s="6" t="s">
        <v>33</v>
      </c>
    </row>
    <row r="12" spans="1:16" x14ac:dyDescent="0.2">
      <c r="A12" s="5">
        <v>5</v>
      </c>
      <c r="B12" s="196">
        <v>1.19</v>
      </c>
      <c r="C12" s="196">
        <v>1.19</v>
      </c>
      <c r="D12" s="196">
        <v>1.19</v>
      </c>
      <c r="E12" s="196">
        <v>1.19</v>
      </c>
      <c r="F12" s="197">
        <v>1.19</v>
      </c>
      <c r="G12" s="196">
        <v>1.19</v>
      </c>
      <c r="H12" s="196">
        <v>1.19</v>
      </c>
      <c r="I12" s="196">
        <v>1.1499999999999999</v>
      </c>
      <c r="J12" s="196">
        <v>1.1499999999999999</v>
      </c>
      <c r="K12" s="196">
        <v>1.1499999999999999</v>
      </c>
      <c r="L12" s="196">
        <v>1.1499999999999999</v>
      </c>
      <c r="M12" s="197">
        <v>1.1499999999999999</v>
      </c>
      <c r="N12" s="196">
        <v>1.1499999999999999</v>
      </c>
      <c r="O12" s="196">
        <v>1.1499999999999999</v>
      </c>
      <c r="P12" s="6" t="s">
        <v>33</v>
      </c>
    </row>
    <row r="13" spans="1:16" x14ac:dyDescent="0.2">
      <c r="A13" s="5">
        <v>6</v>
      </c>
      <c r="B13" s="196">
        <v>1.21</v>
      </c>
      <c r="C13" s="196">
        <v>1.21</v>
      </c>
      <c r="D13" s="196">
        <v>1.21</v>
      </c>
      <c r="E13" s="196">
        <v>1.21</v>
      </c>
      <c r="F13" s="197">
        <v>1.21</v>
      </c>
      <c r="G13" s="196">
        <v>1.21</v>
      </c>
      <c r="H13" s="196">
        <v>1.21</v>
      </c>
      <c r="I13" s="196">
        <v>1.1499999999999999</v>
      </c>
      <c r="J13" s="196">
        <v>1.1499999999999999</v>
      </c>
      <c r="K13" s="196">
        <v>1.1499999999999999</v>
      </c>
      <c r="L13" s="196">
        <v>1.1499999999999999</v>
      </c>
      <c r="M13" s="197">
        <v>1.1499999999999999</v>
      </c>
      <c r="N13" s="196">
        <v>1.1499999999999999</v>
      </c>
      <c r="O13" s="196">
        <v>1.1499999999999999</v>
      </c>
      <c r="P13" s="6" t="s">
        <v>33</v>
      </c>
    </row>
    <row r="14" spans="1:16" x14ac:dyDescent="0.2">
      <c r="A14" s="5">
        <v>7</v>
      </c>
      <c r="B14" s="196">
        <v>1.23</v>
      </c>
      <c r="C14" s="196">
        <v>1.23</v>
      </c>
      <c r="D14" s="196">
        <v>1.23</v>
      </c>
      <c r="E14" s="196">
        <v>1.23</v>
      </c>
      <c r="F14" s="197">
        <v>1.23</v>
      </c>
      <c r="G14" s="196">
        <v>1.23</v>
      </c>
      <c r="H14" s="196">
        <v>1.23</v>
      </c>
      <c r="I14" s="196">
        <v>1.1499999999999999</v>
      </c>
      <c r="J14" s="196">
        <v>1.1499999999999999</v>
      </c>
      <c r="K14" s="196">
        <v>1.1499999999999999</v>
      </c>
      <c r="L14" s="196">
        <v>1.1499999999999999</v>
      </c>
      <c r="M14" s="197">
        <v>1.1499999999999999</v>
      </c>
      <c r="N14" s="196">
        <v>1.1499999999999999</v>
      </c>
      <c r="O14" s="196">
        <v>1.1499999999999999</v>
      </c>
      <c r="P14" s="6" t="s">
        <v>33</v>
      </c>
    </row>
    <row r="15" spans="1:16" x14ac:dyDescent="0.2">
      <c r="A15" s="5">
        <v>8</v>
      </c>
      <c r="B15" s="196">
        <v>1.25</v>
      </c>
      <c r="C15" s="196">
        <v>1.25</v>
      </c>
      <c r="D15" s="196">
        <v>1.25</v>
      </c>
      <c r="E15" s="196">
        <v>1.25</v>
      </c>
      <c r="F15" s="197">
        <v>1.25</v>
      </c>
      <c r="G15" s="196">
        <v>1.25</v>
      </c>
      <c r="H15" s="196">
        <v>1.25</v>
      </c>
      <c r="I15" s="196">
        <v>1.1499999999999999</v>
      </c>
      <c r="J15" s="196">
        <v>1.1499999999999999</v>
      </c>
      <c r="K15" s="196">
        <v>1.1499999999999999</v>
      </c>
      <c r="L15" s="196">
        <v>1.1499999999999999</v>
      </c>
      <c r="M15" s="197">
        <v>1.1499999999999999</v>
      </c>
      <c r="N15" s="196">
        <v>1.1499999999999999</v>
      </c>
      <c r="O15" s="196">
        <v>1.1499999999999999</v>
      </c>
      <c r="P15" s="6" t="s">
        <v>33</v>
      </c>
    </row>
    <row r="16" spans="1:16" x14ac:dyDescent="0.2">
      <c r="A16" s="5">
        <v>9</v>
      </c>
      <c r="B16" s="196">
        <v>1.27</v>
      </c>
      <c r="C16" s="196">
        <v>1.27</v>
      </c>
      <c r="D16" s="196">
        <v>1.27</v>
      </c>
      <c r="E16" s="196">
        <v>1.27</v>
      </c>
      <c r="F16" s="197">
        <v>1.27</v>
      </c>
      <c r="G16" s="196">
        <v>1.27</v>
      </c>
      <c r="H16" s="196">
        <v>1.27</v>
      </c>
      <c r="I16" s="196">
        <v>1.1499999999999999</v>
      </c>
      <c r="J16" s="196">
        <v>1.1499999999999999</v>
      </c>
      <c r="K16" s="196">
        <v>1.1499999999999999</v>
      </c>
      <c r="L16" s="196">
        <v>1.1499999999999999</v>
      </c>
      <c r="M16" s="197">
        <v>1.1499999999999999</v>
      </c>
      <c r="N16" s="196">
        <v>1.1499999999999999</v>
      </c>
      <c r="O16" s="196">
        <v>1.1499999999999999</v>
      </c>
      <c r="P16" s="6" t="s">
        <v>33</v>
      </c>
    </row>
    <row r="17" spans="1:16" x14ac:dyDescent="0.2">
      <c r="A17" s="5">
        <v>10</v>
      </c>
      <c r="B17" s="196">
        <v>1.29</v>
      </c>
      <c r="C17" s="196">
        <v>1.29</v>
      </c>
      <c r="D17" s="196">
        <v>1.29</v>
      </c>
      <c r="E17" s="196">
        <v>1.29</v>
      </c>
      <c r="F17" s="197">
        <v>1.29</v>
      </c>
      <c r="G17" s="196">
        <v>1.29</v>
      </c>
      <c r="H17" s="196">
        <v>1.29</v>
      </c>
      <c r="I17" s="196">
        <v>1.1499999999999999</v>
      </c>
      <c r="J17" s="196">
        <v>1.1499999999999999</v>
      </c>
      <c r="K17" s="196">
        <v>1.1499999999999999</v>
      </c>
      <c r="L17" s="196">
        <v>1.1499999999999999</v>
      </c>
      <c r="M17" s="197">
        <v>1.1499999999999999</v>
      </c>
      <c r="N17" s="196">
        <v>1.1499999999999999</v>
      </c>
      <c r="O17" s="196">
        <v>1.1499999999999999</v>
      </c>
      <c r="P17" s="6" t="s">
        <v>33</v>
      </c>
    </row>
    <row r="18" spans="1:16" x14ac:dyDescent="0.2">
      <c r="A18" s="5">
        <v>11</v>
      </c>
      <c r="B18" s="196">
        <v>1.31</v>
      </c>
      <c r="C18" s="196">
        <v>1.31</v>
      </c>
      <c r="D18" s="196">
        <v>1.31</v>
      </c>
      <c r="E18" s="196">
        <v>1.31</v>
      </c>
      <c r="F18" s="197">
        <v>1.31</v>
      </c>
      <c r="G18" s="196">
        <v>1.31</v>
      </c>
      <c r="H18" s="196">
        <v>1.31</v>
      </c>
      <c r="I18" s="196">
        <v>1.1499999999999999</v>
      </c>
      <c r="J18" s="196">
        <v>1.1499999999999999</v>
      </c>
      <c r="K18" s="196">
        <v>1.1499999999999999</v>
      </c>
      <c r="L18" s="196">
        <v>1.1499999999999999</v>
      </c>
      <c r="M18" s="197">
        <v>1.1499999999999999</v>
      </c>
      <c r="N18" s="196">
        <v>1.1499999999999999</v>
      </c>
      <c r="O18" s="196">
        <v>1.1499999999999999</v>
      </c>
      <c r="P18" s="6" t="s">
        <v>33</v>
      </c>
    </row>
    <row r="19" spans="1:16" x14ac:dyDescent="0.2">
      <c r="A19" s="5">
        <v>12</v>
      </c>
      <c r="B19" s="196">
        <v>1.33</v>
      </c>
      <c r="C19" s="196">
        <v>1.33</v>
      </c>
      <c r="D19" s="196">
        <v>1.33</v>
      </c>
      <c r="E19" s="196">
        <v>1.33</v>
      </c>
      <c r="F19" s="197">
        <v>1.33</v>
      </c>
      <c r="G19" s="196">
        <v>1.33</v>
      </c>
      <c r="H19" s="196">
        <v>1.33</v>
      </c>
      <c r="I19" s="196">
        <v>1.1499999999999999</v>
      </c>
      <c r="J19" s="196">
        <v>1.1499999999999999</v>
      </c>
      <c r="K19" s="196">
        <v>1.1499999999999999</v>
      </c>
      <c r="L19" s="196">
        <v>1.1499999999999999</v>
      </c>
      <c r="M19" s="197">
        <v>1.1499999999999999</v>
      </c>
      <c r="N19" s="196">
        <v>1.1499999999999999</v>
      </c>
      <c r="O19" s="196">
        <v>1.1499999999999999</v>
      </c>
      <c r="P19" s="6" t="s">
        <v>33</v>
      </c>
    </row>
    <row r="20" spans="1:16" x14ac:dyDescent="0.2">
      <c r="A20" s="5">
        <v>13</v>
      </c>
      <c r="B20" s="196">
        <v>1.35</v>
      </c>
      <c r="C20" s="196">
        <v>1.35</v>
      </c>
      <c r="D20" s="196">
        <v>1.35</v>
      </c>
      <c r="E20" s="196">
        <v>1.35</v>
      </c>
      <c r="F20" s="197">
        <v>1.35</v>
      </c>
      <c r="G20" s="196">
        <v>1.35</v>
      </c>
      <c r="H20" s="196">
        <v>1.35</v>
      </c>
      <c r="I20" s="196">
        <v>1.1499999999999999</v>
      </c>
      <c r="J20" s="196">
        <v>1.1499999999999999</v>
      </c>
      <c r="K20" s="196">
        <v>1.1499999999999999</v>
      </c>
      <c r="L20" s="196">
        <v>1.1499999999999999</v>
      </c>
      <c r="M20" s="197">
        <v>1.1499999999999999</v>
      </c>
      <c r="N20" s="196">
        <v>1.1499999999999999</v>
      </c>
      <c r="O20" s="196">
        <v>1.1499999999999999</v>
      </c>
      <c r="P20" s="6" t="s">
        <v>33</v>
      </c>
    </row>
    <row r="21" spans="1:16" x14ac:dyDescent="0.2">
      <c r="A21" s="5">
        <v>14</v>
      </c>
      <c r="B21" s="196">
        <v>1.37</v>
      </c>
      <c r="C21" s="196">
        <v>1.37</v>
      </c>
      <c r="D21" s="196">
        <v>1.37</v>
      </c>
      <c r="E21" s="196">
        <v>1.37</v>
      </c>
      <c r="F21" s="197">
        <v>1.37</v>
      </c>
      <c r="G21" s="196">
        <v>1.37</v>
      </c>
      <c r="H21" s="196">
        <v>1.37</v>
      </c>
      <c r="I21" s="196">
        <v>1.1499999999999999</v>
      </c>
      <c r="J21" s="196">
        <v>1.1499999999999999</v>
      </c>
      <c r="K21" s="196">
        <v>1.1499999999999999</v>
      </c>
      <c r="L21" s="196">
        <v>1.1499999999999999</v>
      </c>
      <c r="M21" s="197">
        <v>1.1499999999999999</v>
      </c>
      <c r="N21" s="196">
        <v>1.1499999999999999</v>
      </c>
      <c r="O21" s="196">
        <v>1.1499999999999999</v>
      </c>
      <c r="P21" s="6" t="s">
        <v>33</v>
      </c>
    </row>
    <row r="22" spans="1:16" x14ac:dyDescent="0.2">
      <c r="A22" s="5">
        <v>15</v>
      </c>
      <c r="B22" s="196">
        <v>1.39</v>
      </c>
      <c r="C22" s="196">
        <v>1.39</v>
      </c>
      <c r="D22" s="196">
        <v>1.39</v>
      </c>
      <c r="E22" s="196">
        <v>1.39</v>
      </c>
      <c r="F22" s="197">
        <v>1.39</v>
      </c>
      <c r="G22" s="196">
        <v>1.39</v>
      </c>
      <c r="H22" s="196">
        <v>1.39</v>
      </c>
      <c r="I22" s="196">
        <v>1.1499999999999999</v>
      </c>
      <c r="J22" s="196">
        <v>1.1499999999999999</v>
      </c>
      <c r="K22" s="196">
        <v>1.1499999999999999</v>
      </c>
      <c r="L22" s="196">
        <v>1.1499999999999999</v>
      </c>
      <c r="M22" s="197">
        <v>1.1499999999999999</v>
      </c>
      <c r="N22" s="196">
        <v>1.1499999999999999</v>
      </c>
      <c r="O22" s="196">
        <v>1.1499999999999999</v>
      </c>
      <c r="P22" s="196">
        <v>0.13</v>
      </c>
    </row>
    <row r="23" spans="1:16" x14ac:dyDescent="0.2">
      <c r="A23" s="5">
        <v>16</v>
      </c>
      <c r="B23" s="196">
        <v>1.42</v>
      </c>
      <c r="C23" s="196">
        <v>1.42</v>
      </c>
      <c r="D23" s="196">
        <v>1.42</v>
      </c>
      <c r="E23" s="196">
        <v>1.42</v>
      </c>
      <c r="F23" s="197">
        <v>1.42</v>
      </c>
      <c r="G23" s="196">
        <v>1.42</v>
      </c>
      <c r="H23" s="196">
        <v>1.42</v>
      </c>
      <c r="I23" s="196">
        <v>1.1499999999999999</v>
      </c>
      <c r="J23" s="196">
        <v>1.1499999999999999</v>
      </c>
      <c r="K23" s="196">
        <v>1.1499999999999999</v>
      </c>
      <c r="L23" s="196">
        <v>1.1499999999999999</v>
      </c>
      <c r="M23" s="197">
        <v>1.1499999999999999</v>
      </c>
      <c r="N23" s="196">
        <v>1.1499999999999999</v>
      </c>
      <c r="O23" s="196">
        <v>1.1499999999999999</v>
      </c>
      <c r="P23" s="196">
        <v>0.13</v>
      </c>
    </row>
    <row r="24" spans="1:16" x14ac:dyDescent="0.2">
      <c r="A24" s="5">
        <v>17</v>
      </c>
      <c r="B24" s="196">
        <v>1.45</v>
      </c>
      <c r="C24" s="196">
        <v>1.45</v>
      </c>
      <c r="D24" s="196">
        <v>1.45</v>
      </c>
      <c r="E24" s="196">
        <v>1.45</v>
      </c>
      <c r="F24" s="197">
        <v>1.45</v>
      </c>
      <c r="G24" s="196">
        <v>1.45</v>
      </c>
      <c r="H24" s="196">
        <v>1.45</v>
      </c>
      <c r="I24" s="196">
        <v>1.1499999999999999</v>
      </c>
      <c r="J24" s="196">
        <v>1.1499999999999999</v>
      </c>
      <c r="K24" s="196">
        <v>1.1499999999999999</v>
      </c>
      <c r="L24" s="196">
        <v>1.1499999999999999</v>
      </c>
      <c r="M24" s="197">
        <v>1.1499999999999999</v>
      </c>
      <c r="N24" s="196">
        <v>1.1499999999999999</v>
      </c>
      <c r="O24" s="196">
        <v>1.1499999999999999</v>
      </c>
      <c r="P24" s="196">
        <v>0.13</v>
      </c>
    </row>
    <row r="25" spans="1:16" x14ac:dyDescent="0.2">
      <c r="A25" s="5">
        <v>18</v>
      </c>
      <c r="B25" s="196">
        <v>0.86</v>
      </c>
      <c r="C25" s="196">
        <v>1.0900000000000001</v>
      </c>
      <c r="D25" s="196">
        <v>1.44</v>
      </c>
      <c r="E25" s="196">
        <v>1.48</v>
      </c>
      <c r="F25" s="197">
        <v>2.2200000000000002</v>
      </c>
      <c r="G25" s="196">
        <v>3.05</v>
      </c>
      <c r="H25" s="196">
        <v>4.3899999999999997</v>
      </c>
      <c r="I25" s="196">
        <v>0.62</v>
      </c>
      <c r="J25" s="196">
        <v>0.76</v>
      </c>
      <c r="K25" s="196">
        <v>1.1100000000000001</v>
      </c>
      <c r="L25" s="196">
        <v>1.1499999999999999</v>
      </c>
      <c r="M25" s="197">
        <v>1.73</v>
      </c>
      <c r="N25" s="196">
        <v>2.39</v>
      </c>
      <c r="O25" s="196">
        <v>3.17</v>
      </c>
      <c r="P25" s="196">
        <v>0.13</v>
      </c>
    </row>
    <row r="26" spans="1:16" x14ac:dyDescent="0.2">
      <c r="A26" s="5">
        <v>19</v>
      </c>
      <c r="B26" s="196">
        <v>0.86</v>
      </c>
      <c r="C26" s="196">
        <v>1.0900000000000001</v>
      </c>
      <c r="D26" s="196">
        <v>1.46</v>
      </c>
      <c r="E26" s="196">
        <v>1.51</v>
      </c>
      <c r="F26" s="197">
        <v>2.27</v>
      </c>
      <c r="G26" s="196">
        <v>3.05</v>
      </c>
      <c r="H26" s="196">
        <v>4.3899999999999997</v>
      </c>
      <c r="I26" s="196">
        <v>0.62</v>
      </c>
      <c r="J26" s="196">
        <v>0.76</v>
      </c>
      <c r="K26" s="196">
        <v>1.1100000000000001</v>
      </c>
      <c r="L26" s="196">
        <v>1.1499999999999999</v>
      </c>
      <c r="M26" s="197">
        <v>1.73</v>
      </c>
      <c r="N26" s="196">
        <v>2.39</v>
      </c>
      <c r="O26" s="196">
        <v>3.17</v>
      </c>
      <c r="P26" s="196">
        <v>0.13</v>
      </c>
    </row>
    <row r="27" spans="1:16" x14ac:dyDescent="0.2">
      <c r="A27" s="5">
        <v>20</v>
      </c>
      <c r="B27" s="196">
        <v>0.86</v>
      </c>
      <c r="C27" s="196">
        <v>1.0900000000000001</v>
      </c>
      <c r="D27" s="196">
        <v>1.47</v>
      </c>
      <c r="E27" s="196">
        <v>1.54</v>
      </c>
      <c r="F27" s="197">
        <v>2.31</v>
      </c>
      <c r="G27" s="196">
        <v>3.05</v>
      </c>
      <c r="H27" s="196">
        <v>4.3899999999999997</v>
      </c>
      <c r="I27" s="196">
        <v>0.62</v>
      </c>
      <c r="J27" s="196">
        <v>0.76</v>
      </c>
      <c r="K27" s="196">
        <v>1.1100000000000001</v>
      </c>
      <c r="L27" s="196">
        <v>1.1499999999999999</v>
      </c>
      <c r="M27" s="197">
        <v>1.73</v>
      </c>
      <c r="N27" s="196">
        <v>2.39</v>
      </c>
      <c r="O27" s="196">
        <v>3.17</v>
      </c>
      <c r="P27" s="196">
        <v>0.13</v>
      </c>
    </row>
    <row r="28" spans="1:16" x14ac:dyDescent="0.2">
      <c r="A28" s="5">
        <v>21</v>
      </c>
      <c r="B28" s="196">
        <v>0.86</v>
      </c>
      <c r="C28" s="196">
        <v>1.0900000000000001</v>
      </c>
      <c r="D28" s="196">
        <v>1.47</v>
      </c>
      <c r="E28" s="196">
        <v>1.58</v>
      </c>
      <c r="F28" s="197">
        <v>2.37</v>
      </c>
      <c r="G28" s="196">
        <v>3.05</v>
      </c>
      <c r="H28" s="196">
        <v>4.3899999999999997</v>
      </c>
      <c r="I28" s="196">
        <v>0.62</v>
      </c>
      <c r="J28" s="196">
        <v>0.76</v>
      </c>
      <c r="K28" s="196">
        <v>1.1100000000000001</v>
      </c>
      <c r="L28" s="196">
        <v>1.1499999999999999</v>
      </c>
      <c r="M28" s="197">
        <v>1.73</v>
      </c>
      <c r="N28" s="196">
        <v>2.39</v>
      </c>
      <c r="O28" s="196">
        <v>3.17</v>
      </c>
      <c r="P28" s="196">
        <v>0.13</v>
      </c>
    </row>
    <row r="29" spans="1:16" x14ac:dyDescent="0.2">
      <c r="A29" s="5">
        <v>22</v>
      </c>
      <c r="B29" s="196">
        <v>0.86</v>
      </c>
      <c r="C29" s="196">
        <v>1.0900000000000001</v>
      </c>
      <c r="D29" s="196">
        <v>1.47</v>
      </c>
      <c r="E29" s="196">
        <v>1.63</v>
      </c>
      <c r="F29" s="197">
        <v>2.4500000000000002</v>
      </c>
      <c r="G29" s="196">
        <v>3.05</v>
      </c>
      <c r="H29" s="196">
        <v>4.3899999999999997</v>
      </c>
      <c r="I29" s="196">
        <v>0.62</v>
      </c>
      <c r="J29" s="196">
        <v>0.76</v>
      </c>
      <c r="K29" s="196">
        <v>1.1100000000000001</v>
      </c>
      <c r="L29" s="196">
        <v>1.1499999999999999</v>
      </c>
      <c r="M29" s="197">
        <v>1.73</v>
      </c>
      <c r="N29" s="196">
        <v>2.39</v>
      </c>
      <c r="O29" s="196">
        <v>3.17</v>
      </c>
      <c r="P29" s="196">
        <v>0.13</v>
      </c>
    </row>
    <row r="30" spans="1:16" x14ac:dyDescent="0.2">
      <c r="A30" s="5">
        <v>23</v>
      </c>
      <c r="B30" s="196">
        <v>0.86</v>
      </c>
      <c r="C30" s="196">
        <v>1.0900000000000001</v>
      </c>
      <c r="D30" s="196">
        <v>1.47</v>
      </c>
      <c r="E30" s="196">
        <v>1.69</v>
      </c>
      <c r="F30" s="197">
        <v>2.54</v>
      </c>
      <c r="G30" s="196">
        <v>3.05</v>
      </c>
      <c r="H30" s="196">
        <v>4.3899999999999997</v>
      </c>
      <c r="I30" s="196">
        <v>0.62</v>
      </c>
      <c r="J30" s="196">
        <v>0.76</v>
      </c>
      <c r="K30" s="196">
        <v>1.1100000000000001</v>
      </c>
      <c r="L30" s="196">
        <v>1.1499999999999999</v>
      </c>
      <c r="M30" s="197">
        <v>1.73</v>
      </c>
      <c r="N30" s="196">
        <v>2.39</v>
      </c>
      <c r="O30" s="196">
        <v>3.17</v>
      </c>
      <c r="P30" s="196">
        <v>0.13</v>
      </c>
    </row>
    <row r="31" spans="1:16" x14ac:dyDescent="0.2">
      <c r="A31" s="5">
        <v>24</v>
      </c>
      <c r="B31" s="196">
        <v>0.86</v>
      </c>
      <c r="C31" s="196">
        <v>1.0900000000000001</v>
      </c>
      <c r="D31" s="196">
        <v>1.47</v>
      </c>
      <c r="E31" s="196">
        <v>1.75</v>
      </c>
      <c r="F31" s="197">
        <v>2.63</v>
      </c>
      <c r="G31" s="196">
        <v>3.05</v>
      </c>
      <c r="H31" s="196">
        <v>4.3899999999999997</v>
      </c>
      <c r="I31" s="196">
        <v>0.62</v>
      </c>
      <c r="J31" s="196">
        <v>0.76</v>
      </c>
      <c r="K31" s="196">
        <v>1.1100000000000001</v>
      </c>
      <c r="L31" s="196">
        <v>1.1499999999999999</v>
      </c>
      <c r="M31" s="197">
        <v>1.73</v>
      </c>
      <c r="N31" s="196">
        <v>2.39</v>
      </c>
      <c r="O31" s="196">
        <v>3.17</v>
      </c>
      <c r="P31" s="196">
        <v>0.13</v>
      </c>
    </row>
    <row r="32" spans="1:16" x14ac:dyDescent="0.2">
      <c r="A32" s="5">
        <v>25</v>
      </c>
      <c r="B32" s="196">
        <v>0.86</v>
      </c>
      <c r="C32" s="196">
        <v>1.0900000000000001</v>
      </c>
      <c r="D32" s="196">
        <v>1.47</v>
      </c>
      <c r="E32" s="196">
        <v>1.8</v>
      </c>
      <c r="F32" s="197">
        <v>2.7</v>
      </c>
      <c r="G32" s="196">
        <v>3.05</v>
      </c>
      <c r="H32" s="196">
        <v>4.3899999999999997</v>
      </c>
      <c r="I32" s="196">
        <v>0.62</v>
      </c>
      <c r="J32" s="196">
        <v>0.76</v>
      </c>
      <c r="K32" s="196">
        <v>1.1100000000000001</v>
      </c>
      <c r="L32" s="196">
        <v>1.1499999999999999</v>
      </c>
      <c r="M32" s="197">
        <v>1.73</v>
      </c>
      <c r="N32" s="196">
        <v>2.39</v>
      </c>
      <c r="O32" s="196">
        <v>3.17</v>
      </c>
      <c r="P32" s="196">
        <v>0.13</v>
      </c>
    </row>
    <row r="33" spans="1:16" x14ac:dyDescent="0.2">
      <c r="A33" s="5">
        <v>26</v>
      </c>
      <c r="B33" s="196">
        <v>0.88</v>
      </c>
      <c r="C33" s="196">
        <v>1.1000000000000001</v>
      </c>
      <c r="D33" s="196">
        <v>1.49</v>
      </c>
      <c r="E33" s="196">
        <v>1.84</v>
      </c>
      <c r="F33" s="197">
        <v>2.76</v>
      </c>
      <c r="G33" s="196">
        <v>3.15</v>
      </c>
      <c r="H33" s="196">
        <v>4.51</v>
      </c>
      <c r="I33" s="196">
        <v>0.64</v>
      </c>
      <c r="J33" s="196">
        <v>0.78</v>
      </c>
      <c r="K33" s="196">
        <v>1.1399999999999999</v>
      </c>
      <c r="L33" s="196">
        <v>1.2</v>
      </c>
      <c r="M33" s="197">
        <v>1.8</v>
      </c>
      <c r="N33" s="196">
        <v>2.5</v>
      </c>
      <c r="O33" s="196">
        <v>3.32</v>
      </c>
      <c r="P33" s="196">
        <v>0.14000000000000001</v>
      </c>
    </row>
    <row r="34" spans="1:16" x14ac:dyDescent="0.2">
      <c r="A34" s="5">
        <v>27</v>
      </c>
      <c r="B34" s="196">
        <v>0.9</v>
      </c>
      <c r="C34" s="196">
        <v>1.1200000000000001</v>
      </c>
      <c r="D34" s="196">
        <v>1.52</v>
      </c>
      <c r="E34" s="196">
        <v>1.87</v>
      </c>
      <c r="F34" s="197">
        <v>2.81</v>
      </c>
      <c r="G34" s="196">
        <v>3.25</v>
      </c>
      <c r="H34" s="196">
        <v>4.63</v>
      </c>
      <c r="I34" s="196">
        <v>0.66</v>
      </c>
      <c r="J34" s="196">
        <v>0.8</v>
      </c>
      <c r="K34" s="196">
        <v>1.18</v>
      </c>
      <c r="L34" s="196">
        <v>1.25</v>
      </c>
      <c r="M34" s="197">
        <v>1.88</v>
      </c>
      <c r="N34" s="196">
        <v>2.6</v>
      </c>
      <c r="O34" s="196">
        <v>3.47</v>
      </c>
      <c r="P34" s="196">
        <v>0.14000000000000001</v>
      </c>
    </row>
    <row r="35" spans="1:16" x14ac:dyDescent="0.2">
      <c r="A35" s="5">
        <v>28</v>
      </c>
      <c r="B35" s="196">
        <v>0.92</v>
      </c>
      <c r="C35" s="196">
        <v>1.1399999999999999</v>
      </c>
      <c r="D35" s="196">
        <v>1.55</v>
      </c>
      <c r="E35" s="196">
        <v>1.89</v>
      </c>
      <c r="F35" s="197">
        <v>2.84</v>
      </c>
      <c r="G35" s="196">
        <v>3.36</v>
      </c>
      <c r="H35" s="196">
        <v>4.76</v>
      </c>
      <c r="I35" s="196">
        <v>0.68</v>
      </c>
      <c r="J35" s="196">
        <v>0.82</v>
      </c>
      <c r="K35" s="196">
        <v>1.22</v>
      </c>
      <c r="L35" s="196">
        <v>1.3</v>
      </c>
      <c r="M35" s="197">
        <v>1.95</v>
      </c>
      <c r="N35" s="196">
        <v>2.71</v>
      </c>
      <c r="O35" s="196">
        <v>3.61</v>
      </c>
      <c r="P35" s="196">
        <v>0.15</v>
      </c>
    </row>
    <row r="36" spans="1:16" x14ac:dyDescent="0.2">
      <c r="A36" s="5">
        <v>29</v>
      </c>
      <c r="B36" s="196">
        <v>0.94</v>
      </c>
      <c r="C36" s="196">
        <v>1.1599999999999999</v>
      </c>
      <c r="D36" s="196">
        <v>1.58</v>
      </c>
      <c r="E36" s="196">
        <v>1.91</v>
      </c>
      <c r="F36" s="197">
        <v>2.87</v>
      </c>
      <c r="G36" s="196">
        <v>3.47</v>
      </c>
      <c r="H36" s="196">
        <v>4.8899999999999997</v>
      </c>
      <c r="I36" s="196">
        <v>0.71</v>
      </c>
      <c r="J36" s="196">
        <v>0.85</v>
      </c>
      <c r="K36" s="196">
        <v>1.26</v>
      </c>
      <c r="L36" s="196">
        <v>1.34</v>
      </c>
      <c r="M36" s="197">
        <v>2.0099999999999998</v>
      </c>
      <c r="N36" s="196">
        <v>2.8</v>
      </c>
      <c r="O36" s="196">
        <v>3.73</v>
      </c>
      <c r="P36" s="196">
        <v>0.16</v>
      </c>
    </row>
    <row r="37" spans="1:16" x14ac:dyDescent="0.2">
      <c r="A37" s="5">
        <v>30</v>
      </c>
      <c r="B37" s="196">
        <v>0.97</v>
      </c>
      <c r="C37" s="196">
        <v>1.18</v>
      </c>
      <c r="D37" s="196">
        <v>1.61</v>
      </c>
      <c r="E37" s="196">
        <v>1.93</v>
      </c>
      <c r="F37" s="197">
        <v>2.9</v>
      </c>
      <c r="G37" s="196">
        <v>3.59</v>
      </c>
      <c r="H37" s="196">
        <v>5.0199999999999996</v>
      </c>
      <c r="I37" s="196">
        <v>0.73</v>
      </c>
      <c r="J37" s="196">
        <v>0.87</v>
      </c>
      <c r="K37" s="196">
        <v>1.29</v>
      </c>
      <c r="L37" s="196">
        <v>1.37</v>
      </c>
      <c r="M37" s="197">
        <v>2.06</v>
      </c>
      <c r="N37" s="196">
        <v>2.88</v>
      </c>
      <c r="O37" s="196">
        <v>3.84</v>
      </c>
      <c r="P37" s="196">
        <v>0.18</v>
      </c>
    </row>
    <row r="38" spans="1:16" x14ac:dyDescent="0.2">
      <c r="A38" s="5">
        <v>31</v>
      </c>
      <c r="B38" s="196">
        <v>1</v>
      </c>
      <c r="C38" s="196">
        <v>1.26</v>
      </c>
      <c r="D38" s="196">
        <v>1.64</v>
      </c>
      <c r="E38" s="196">
        <v>1.95</v>
      </c>
      <c r="F38" s="197">
        <v>2.93</v>
      </c>
      <c r="G38" s="196">
        <v>3.71</v>
      </c>
      <c r="H38" s="196">
        <v>5.16</v>
      </c>
      <c r="I38" s="196">
        <v>0.75</v>
      </c>
      <c r="J38" s="196">
        <v>0.96</v>
      </c>
      <c r="K38" s="196">
        <v>1.31</v>
      </c>
      <c r="L38" s="196">
        <v>1.4</v>
      </c>
      <c r="M38" s="197">
        <v>2.1</v>
      </c>
      <c r="N38" s="196">
        <v>2.95</v>
      </c>
      <c r="O38" s="196">
        <v>3.95</v>
      </c>
      <c r="P38" s="196">
        <v>0.2</v>
      </c>
    </row>
    <row r="39" spans="1:16" x14ac:dyDescent="0.2">
      <c r="A39" s="5">
        <v>32</v>
      </c>
      <c r="B39" s="196">
        <v>1.03</v>
      </c>
      <c r="C39" s="196">
        <v>1.28</v>
      </c>
      <c r="D39" s="196">
        <v>1.67</v>
      </c>
      <c r="E39" s="196">
        <v>1.97</v>
      </c>
      <c r="F39" s="197">
        <v>2.96</v>
      </c>
      <c r="G39" s="196">
        <v>3.83</v>
      </c>
      <c r="H39" s="196">
        <v>5.29</v>
      </c>
      <c r="I39" s="196">
        <v>0.77</v>
      </c>
      <c r="J39" s="196">
        <v>0.99</v>
      </c>
      <c r="K39" s="196">
        <v>1.32</v>
      </c>
      <c r="L39" s="196">
        <v>1.43</v>
      </c>
      <c r="M39" s="197">
        <v>2.15</v>
      </c>
      <c r="N39" s="196">
        <v>3.01</v>
      </c>
      <c r="O39" s="196">
        <v>4.04</v>
      </c>
      <c r="P39" s="196">
        <v>0.22</v>
      </c>
    </row>
    <row r="40" spans="1:16" x14ac:dyDescent="0.2">
      <c r="A40" s="5">
        <v>33</v>
      </c>
      <c r="B40" s="196">
        <v>1.06</v>
      </c>
      <c r="C40" s="196">
        <v>1.3</v>
      </c>
      <c r="D40" s="196">
        <v>1.7</v>
      </c>
      <c r="E40" s="196">
        <v>1.99</v>
      </c>
      <c r="F40" s="197">
        <v>2.99</v>
      </c>
      <c r="G40" s="196">
        <v>3.96</v>
      </c>
      <c r="H40" s="196">
        <v>5.42</v>
      </c>
      <c r="I40" s="196">
        <v>0.79</v>
      </c>
      <c r="J40" s="196">
        <v>1.01</v>
      </c>
      <c r="K40" s="196">
        <v>1.33</v>
      </c>
      <c r="L40" s="196">
        <v>1.46</v>
      </c>
      <c r="M40" s="197">
        <v>2.19</v>
      </c>
      <c r="N40" s="196">
        <v>3.06</v>
      </c>
      <c r="O40" s="196">
        <v>4.12</v>
      </c>
      <c r="P40" s="196">
        <v>0.24</v>
      </c>
    </row>
    <row r="41" spans="1:16" x14ac:dyDescent="0.2">
      <c r="A41" s="5">
        <v>34</v>
      </c>
      <c r="B41" s="196">
        <v>1.0900000000000001</v>
      </c>
      <c r="C41" s="196">
        <v>1.32</v>
      </c>
      <c r="D41" s="196">
        <v>1.72</v>
      </c>
      <c r="E41" s="196">
        <v>2</v>
      </c>
      <c r="F41" s="197">
        <v>3</v>
      </c>
      <c r="G41" s="196">
        <v>4.09</v>
      </c>
      <c r="H41" s="196">
        <v>5.56</v>
      </c>
      <c r="I41" s="196">
        <v>0.81</v>
      </c>
      <c r="J41" s="196">
        <v>1.03</v>
      </c>
      <c r="K41" s="196">
        <v>1.34</v>
      </c>
      <c r="L41" s="196">
        <v>1.49</v>
      </c>
      <c r="M41" s="197">
        <v>2.2400000000000002</v>
      </c>
      <c r="N41" s="196">
        <v>3.12</v>
      </c>
      <c r="O41" s="196">
        <v>4.1900000000000004</v>
      </c>
      <c r="P41" s="196">
        <v>0.26</v>
      </c>
    </row>
    <row r="42" spans="1:16" x14ac:dyDescent="0.2">
      <c r="A42" s="5">
        <v>35</v>
      </c>
      <c r="B42" s="196">
        <v>1.1200000000000001</v>
      </c>
      <c r="C42" s="196">
        <v>1.34</v>
      </c>
      <c r="D42" s="196">
        <v>1.74</v>
      </c>
      <c r="E42" s="196">
        <v>2.02</v>
      </c>
      <c r="F42" s="197">
        <v>3.03</v>
      </c>
      <c r="G42" s="196">
        <v>4.22</v>
      </c>
      <c r="H42" s="196">
        <v>5.7</v>
      </c>
      <c r="I42" s="196">
        <v>0.83</v>
      </c>
      <c r="J42" s="196">
        <v>1.06</v>
      </c>
      <c r="K42" s="196">
        <v>1.36</v>
      </c>
      <c r="L42" s="196">
        <v>1.52</v>
      </c>
      <c r="M42" s="197">
        <v>2.2799999999999998</v>
      </c>
      <c r="N42" s="196">
        <v>3.17</v>
      </c>
      <c r="O42" s="196">
        <v>4.25</v>
      </c>
      <c r="P42" s="196">
        <v>0.28000000000000003</v>
      </c>
    </row>
    <row r="43" spans="1:16" x14ac:dyDescent="0.2">
      <c r="A43" s="5">
        <v>36</v>
      </c>
      <c r="B43" s="196">
        <v>1.22</v>
      </c>
      <c r="C43" s="196">
        <v>1.4</v>
      </c>
      <c r="D43" s="196">
        <v>1.9</v>
      </c>
      <c r="E43" s="196">
        <v>2.2000000000000002</v>
      </c>
      <c r="F43" s="197">
        <v>3.3</v>
      </c>
      <c r="G43" s="196">
        <v>4.6500000000000004</v>
      </c>
      <c r="H43" s="196">
        <v>6.19</v>
      </c>
      <c r="I43" s="196">
        <v>0.89</v>
      </c>
      <c r="J43" s="196">
        <v>1.1499999999999999</v>
      </c>
      <c r="K43" s="196">
        <v>1.47</v>
      </c>
      <c r="L43" s="196">
        <v>1.66</v>
      </c>
      <c r="M43" s="197">
        <v>2.4900000000000002</v>
      </c>
      <c r="N43" s="196">
        <v>3.44</v>
      </c>
      <c r="O43" s="196">
        <v>4.5999999999999996</v>
      </c>
      <c r="P43" s="196">
        <v>0.3</v>
      </c>
    </row>
    <row r="44" spans="1:16" x14ac:dyDescent="0.2">
      <c r="A44" s="5">
        <v>37</v>
      </c>
      <c r="B44" s="196">
        <v>1.33</v>
      </c>
      <c r="C44" s="196">
        <v>1.57</v>
      </c>
      <c r="D44" s="196">
        <v>2.08</v>
      </c>
      <c r="E44" s="196">
        <v>2.41</v>
      </c>
      <c r="F44" s="197">
        <v>3.62</v>
      </c>
      <c r="G44" s="196">
        <v>5.13</v>
      </c>
      <c r="H44" s="196">
        <v>6.71</v>
      </c>
      <c r="I44" s="196">
        <v>0.96</v>
      </c>
      <c r="J44" s="196">
        <v>1.26</v>
      </c>
      <c r="K44" s="196">
        <v>1.59</v>
      </c>
      <c r="L44" s="196">
        <v>1.81</v>
      </c>
      <c r="M44" s="197">
        <v>2.72</v>
      </c>
      <c r="N44" s="196">
        <v>3.74</v>
      </c>
      <c r="O44" s="196">
        <v>4.97</v>
      </c>
      <c r="P44" s="196">
        <v>0.33</v>
      </c>
    </row>
    <row r="45" spans="1:16" x14ac:dyDescent="0.2">
      <c r="A45" s="5">
        <v>38</v>
      </c>
      <c r="B45" s="196">
        <v>1.45</v>
      </c>
      <c r="C45" s="196">
        <v>1.73</v>
      </c>
      <c r="D45" s="196">
        <v>2.27</v>
      </c>
      <c r="E45" s="196">
        <v>2.63</v>
      </c>
      <c r="F45" s="197">
        <v>3.95</v>
      </c>
      <c r="G45" s="196">
        <v>5.64</v>
      </c>
      <c r="H45" s="196">
        <v>7.28</v>
      </c>
      <c r="I45" s="196">
        <v>1.04</v>
      </c>
      <c r="J45" s="196">
        <v>1.36</v>
      </c>
      <c r="K45" s="196">
        <v>1.72</v>
      </c>
      <c r="L45" s="196">
        <v>1.98</v>
      </c>
      <c r="M45" s="197">
        <v>2.97</v>
      </c>
      <c r="N45" s="196">
        <v>4.07</v>
      </c>
      <c r="O45" s="196">
        <v>5.36</v>
      </c>
      <c r="P45" s="196">
        <v>0.36</v>
      </c>
    </row>
    <row r="46" spans="1:16" x14ac:dyDescent="0.2">
      <c r="A46" s="5">
        <v>39</v>
      </c>
      <c r="B46" s="196">
        <v>1.59</v>
      </c>
      <c r="C46" s="196">
        <v>1.91</v>
      </c>
      <c r="D46" s="196">
        <v>2.4700000000000002</v>
      </c>
      <c r="E46" s="196">
        <v>2.87</v>
      </c>
      <c r="F46" s="197">
        <v>4.3099999999999996</v>
      </c>
      <c r="G46" s="196">
        <v>6.19</v>
      </c>
      <c r="H46" s="196">
        <v>7.88</v>
      </c>
      <c r="I46" s="196">
        <v>1.1200000000000001</v>
      </c>
      <c r="J46" s="196">
        <v>1.48</v>
      </c>
      <c r="K46" s="196">
        <v>1.86</v>
      </c>
      <c r="L46" s="196">
        <v>2.17</v>
      </c>
      <c r="M46" s="197">
        <v>3.26</v>
      </c>
      <c r="N46" s="196">
        <v>4.42</v>
      </c>
      <c r="O46" s="196">
        <v>5.79</v>
      </c>
      <c r="P46" s="196">
        <v>0.4</v>
      </c>
    </row>
    <row r="47" spans="1:16" x14ac:dyDescent="0.2">
      <c r="A47" s="5">
        <v>40</v>
      </c>
      <c r="B47" s="196">
        <v>1.73</v>
      </c>
      <c r="C47" s="196">
        <v>2.11</v>
      </c>
      <c r="D47" s="196">
        <v>2.7</v>
      </c>
      <c r="E47" s="196">
        <v>3.13</v>
      </c>
      <c r="F47" s="197">
        <v>4.7</v>
      </c>
      <c r="G47" s="196">
        <v>6.79</v>
      </c>
      <c r="H47" s="196">
        <v>8.52</v>
      </c>
      <c r="I47" s="196">
        <v>1.22</v>
      </c>
      <c r="J47" s="196">
        <v>1.62</v>
      </c>
      <c r="K47" s="196">
        <v>2.0099999999999998</v>
      </c>
      <c r="L47" s="196">
        <v>2.37</v>
      </c>
      <c r="M47" s="197">
        <v>3.56</v>
      </c>
      <c r="N47" s="196">
        <v>4.8</v>
      </c>
      <c r="O47" s="196">
        <v>6.24</v>
      </c>
      <c r="P47" s="196">
        <v>0.44</v>
      </c>
    </row>
    <row r="48" spans="1:16" x14ac:dyDescent="0.2">
      <c r="A48" s="5">
        <v>41</v>
      </c>
      <c r="B48" s="196">
        <v>1.88</v>
      </c>
      <c r="C48" s="196">
        <v>2.15</v>
      </c>
      <c r="D48" s="196">
        <v>2.94</v>
      </c>
      <c r="E48" s="196">
        <v>3.41</v>
      </c>
      <c r="F48" s="197">
        <v>5.12</v>
      </c>
      <c r="G48" s="196">
        <v>7.43</v>
      </c>
      <c r="H48" s="196">
        <v>9.1999999999999993</v>
      </c>
      <c r="I48" s="196">
        <v>1.33</v>
      </c>
      <c r="J48" s="196">
        <v>1.65</v>
      </c>
      <c r="K48" s="196">
        <v>2.17</v>
      </c>
      <c r="L48" s="196">
        <v>2.59</v>
      </c>
      <c r="M48" s="197">
        <v>3.89</v>
      </c>
      <c r="N48" s="196">
        <v>5.22</v>
      </c>
      <c r="O48" s="196">
        <v>6.73</v>
      </c>
      <c r="P48" s="196">
        <v>0.5</v>
      </c>
    </row>
    <row r="49" spans="1:16" x14ac:dyDescent="0.2">
      <c r="A49" s="5">
        <v>42</v>
      </c>
      <c r="B49" s="196">
        <v>2.0499999999999998</v>
      </c>
      <c r="C49" s="196">
        <v>2.34</v>
      </c>
      <c r="D49" s="196">
        <v>3.21</v>
      </c>
      <c r="E49" s="196">
        <v>3.71</v>
      </c>
      <c r="F49" s="197">
        <v>5.57</v>
      </c>
      <c r="G49" s="196">
        <v>8.14</v>
      </c>
      <c r="H49" s="196">
        <v>9.94</v>
      </c>
      <c r="I49" s="196">
        <v>1.45</v>
      </c>
      <c r="J49" s="196">
        <v>1.68</v>
      </c>
      <c r="K49" s="196">
        <v>2.35</v>
      </c>
      <c r="L49" s="196">
        <v>2.83</v>
      </c>
      <c r="M49" s="197">
        <v>4.25</v>
      </c>
      <c r="N49" s="196">
        <v>5.66</v>
      </c>
      <c r="O49" s="196">
        <v>7.27</v>
      </c>
      <c r="P49" s="196">
        <v>0.56000000000000005</v>
      </c>
    </row>
    <row r="50" spans="1:16" x14ac:dyDescent="0.2">
      <c r="A50" s="5">
        <v>43</v>
      </c>
      <c r="B50" s="196">
        <v>2.23</v>
      </c>
      <c r="C50" s="196">
        <v>2.56</v>
      </c>
      <c r="D50" s="196">
        <v>3.5</v>
      </c>
      <c r="E50" s="196">
        <v>4.05</v>
      </c>
      <c r="F50" s="197">
        <v>6.08</v>
      </c>
      <c r="G50" s="196">
        <v>8.9</v>
      </c>
      <c r="H50" s="196">
        <v>10.72</v>
      </c>
      <c r="I50" s="196">
        <v>1.59</v>
      </c>
      <c r="J50" s="196">
        <v>1.79</v>
      </c>
      <c r="K50" s="196">
        <v>2.54</v>
      </c>
      <c r="L50" s="196">
        <v>3.1</v>
      </c>
      <c r="M50" s="197">
        <v>4.6500000000000004</v>
      </c>
      <c r="N50" s="196">
        <v>6.14</v>
      </c>
      <c r="O50" s="196">
        <v>7.84</v>
      </c>
      <c r="P50" s="196">
        <v>0.64</v>
      </c>
    </row>
    <row r="51" spans="1:16" x14ac:dyDescent="0.2">
      <c r="A51" s="5">
        <v>44</v>
      </c>
      <c r="B51" s="196">
        <v>2.4300000000000002</v>
      </c>
      <c r="C51" s="196">
        <v>2.8</v>
      </c>
      <c r="D51" s="196">
        <v>3.82</v>
      </c>
      <c r="E51" s="196">
        <v>4.42</v>
      </c>
      <c r="F51" s="197">
        <v>6.63</v>
      </c>
      <c r="G51" s="196">
        <v>9.73</v>
      </c>
      <c r="H51" s="196">
        <v>11.56</v>
      </c>
      <c r="I51" s="196">
        <v>1.73</v>
      </c>
      <c r="J51" s="196">
        <v>1.95</v>
      </c>
      <c r="K51" s="196">
        <v>2.75</v>
      </c>
      <c r="L51" s="196">
        <v>3.39</v>
      </c>
      <c r="M51" s="197">
        <v>5.09</v>
      </c>
      <c r="N51" s="196">
        <v>6.66</v>
      </c>
      <c r="O51" s="196">
        <v>8.4499999999999993</v>
      </c>
      <c r="P51" s="196">
        <v>0.73</v>
      </c>
    </row>
    <row r="52" spans="1:16" x14ac:dyDescent="0.2">
      <c r="A52" s="5">
        <v>45</v>
      </c>
      <c r="B52" s="196">
        <v>2.65</v>
      </c>
      <c r="C52" s="196">
        <v>3.06</v>
      </c>
      <c r="D52" s="196">
        <v>4.16</v>
      </c>
      <c r="E52" s="196">
        <v>4.8099999999999996</v>
      </c>
      <c r="F52" s="197">
        <v>7.22</v>
      </c>
      <c r="G52" s="196">
        <v>10.61</v>
      </c>
      <c r="H52" s="196">
        <v>12.44</v>
      </c>
      <c r="I52" s="196">
        <v>1.89</v>
      </c>
      <c r="J52" s="196">
        <v>2.12</v>
      </c>
      <c r="K52" s="196">
        <v>2.98</v>
      </c>
      <c r="L52" s="196">
        <v>3.71</v>
      </c>
      <c r="M52" s="197">
        <v>5.57</v>
      </c>
      <c r="N52" s="196">
        <v>7.23</v>
      </c>
      <c r="O52" s="196">
        <v>9.1</v>
      </c>
      <c r="P52" s="196">
        <v>0.83</v>
      </c>
    </row>
    <row r="53" spans="1:16" x14ac:dyDescent="0.2">
      <c r="A53" s="5">
        <v>46</v>
      </c>
      <c r="B53" s="196">
        <v>2.91</v>
      </c>
      <c r="C53" s="196">
        <v>3.37</v>
      </c>
      <c r="D53" s="196">
        <v>4.5999999999999996</v>
      </c>
      <c r="E53" s="196">
        <v>5.42</v>
      </c>
      <c r="F53" s="197">
        <v>8.1300000000000008</v>
      </c>
      <c r="G53" s="196">
        <v>11.54</v>
      </c>
      <c r="H53" s="196">
        <v>13.37</v>
      </c>
      <c r="I53" s="196">
        <v>2.0699999999999998</v>
      </c>
      <c r="J53" s="196">
        <v>2.34</v>
      </c>
      <c r="K53" s="196">
        <v>3.24</v>
      </c>
      <c r="L53" s="196">
        <v>4.09</v>
      </c>
      <c r="M53" s="197">
        <v>6.14</v>
      </c>
      <c r="N53" s="196">
        <v>7.89</v>
      </c>
      <c r="O53" s="196">
        <v>9.99</v>
      </c>
      <c r="P53" s="196">
        <v>0.95</v>
      </c>
    </row>
    <row r="54" spans="1:16" x14ac:dyDescent="0.2">
      <c r="A54" s="5">
        <v>47</v>
      </c>
      <c r="B54" s="196">
        <v>3.2</v>
      </c>
      <c r="C54" s="196">
        <v>3.72</v>
      </c>
      <c r="D54" s="196">
        <v>5.08</v>
      </c>
      <c r="E54" s="196">
        <v>6.11</v>
      </c>
      <c r="F54" s="197">
        <v>9.17</v>
      </c>
      <c r="G54" s="196">
        <v>12.48</v>
      </c>
      <c r="H54" s="196">
        <v>14.33</v>
      </c>
      <c r="I54" s="196">
        <v>2.2599999999999998</v>
      </c>
      <c r="J54" s="196">
        <v>2.58</v>
      </c>
      <c r="K54" s="196">
        <v>3.53</v>
      </c>
      <c r="L54" s="196">
        <v>4.51</v>
      </c>
      <c r="M54" s="197">
        <v>6.77</v>
      </c>
      <c r="N54" s="196">
        <v>8.6199999999999992</v>
      </c>
      <c r="O54" s="196">
        <v>10.96</v>
      </c>
      <c r="P54" s="196">
        <v>1.1000000000000001</v>
      </c>
    </row>
    <row r="55" spans="1:16" x14ac:dyDescent="0.2">
      <c r="A55" s="5">
        <v>48</v>
      </c>
      <c r="B55" s="196">
        <v>3.52</v>
      </c>
      <c r="C55" s="196">
        <v>4.0999999999999996</v>
      </c>
      <c r="D55" s="196">
        <v>5.61</v>
      </c>
      <c r="E55" s="196">
        <v>6.87</v>
      </c>
      <c r="F55" s="197">
        <v>10.31</v>
      </c>
      <c r="G55" s="196">
        <v>13.51</v>
      </c>
      <c r="H55" s="196">
        <v>15.36</v>
      </c>
      <c r="I55" s="196">
        <v>2.46</v>
      </c>
      <c r="J55" s="196">
        <v>2.84</v>
      </c>
      <c r="K55" s="196">
        <v>3.84</v>
      </c>
      <c r="L55" s="196">
        <v>4.96</v>
      </c>
      <c r="M55" s="197">
        <v>7.44</v>
      </c>
      <c r="N55" s="196">
        <v>9.39</v>
      </c>
      <c r="O55" s="196">
        <v>11.99</v>
      </c>
      <c r="P55" s="196">
        <v>1.29</v>
      </c>
    </row>
    <row r="56" spans="1:16" x14ac:dyDescent="0.2">
      <c r="A56" s="5">
        <v>49</v>
      </c>
      <c r="B56" s="196">
        <v>3.87</v>
      </c>
      <c r="C56" s="196">
        <v>4.5199999999999996</v>
      </c>
      <c r="D56" s="196">
        <v>6.19</v>
      </c>
      <c r="E56" s="196">
        <v>7.73</v>
      </c>
      <c r="F56" s="197">
        <v>11.6</v>
      </c>
      <c r="G56" s="196">
        <v>14.62</v>
      </c>
      <c r="H56" s="196">
        <v>16.47</v>
      </c>
      <c r="I56" s="196">
        <v>2.69</v>
      </c>
      <c r="J56" s="196">
        <v>3.13</v>
      </c>
      <c r="K56" s="196">
        <v>4.17</v>
      </c>
      <c r="L56" s="196">
        <v>5.46</v>
      </c>
      <c r="M56" s="197">
        <v>8.19</v>
      </c>
      <c r="N56" s="196">
        <v>10.220000000000001</v>
      </c>
      <c r="O56" s="196">
        <v>13.11</v>
      </c>
      <c r="P56" s="196">
        <v>1.52</v>
      </c>
    </row>
    <row r="57" spans="1:16" x14ac:dyDescent="0.2">
      <c r="A57" s="5">
        <v>50</v>
      </c>
      <c r="B57" s="196">
        <v>4.26</v>
      </c>
      <c r="C57" s="196">
        <v>4.9800000000000004</v>
      </c>
      <c r="D57" s="196">
        <v>6.84</v>
      </c>
      <c r="E57" s="196">
        <v>8.68</v>
      </c>
      <c r="F57" s="197">
        <v>13.02</v>
      </c>
      <c r="G57" s="196">
        <v>15.82</v>
      </c>
      <c r="H57" s="196">
        <v>17.66</v>
      </c>
      <c r="I57" s="196">
        <v>2.93</v>
      </c>
      <c r="J57" s="196">
        <v>3.45</v>
      </c>
      <c r="K57" s="196">
        <v>4.53</v>
      </c>
      <c r="L57" s="196">
        <v>6.01</v>
      </c>
      <c r="M57" s="197">
        <v>9.02</v>
      </c>
      <c r="N57" s="196">
        <v>11.11</v>
      </c>
      <c r="O57" s="196">
        <v>14.31</v>
      </c>
      <c r="P57" s="196">
        <v>1.79</v>
      </c>
    </row>
    <row r="58" spans="1:16" x14ac:dyDescent="0.2">
      <c r="A58" s="5">
        <v>51</v>
      </c>
      <c r="B58" s="6" t="s">
        <v>33</v>
      </c>
      <c r="C58" s="6" t="s">
        <v>33</v>
      </c>
      <c r="D58" s="6" t="s">
        <v>33</v>
      </c>
      <c r="E58" s="6" t="s">
        <v>33</v>
      </c>
      <c r="F58" s="6" t="s">
        <v>33</v>
      </c>
      <c r="G58" s="6" t="s">
        <v>33</v>
      </c>
      <c r="H58" s="6" t="s">
        <v>33</v>
      </c>
      <c r="I58" s="6" t="s">
        <v>33</v>
      </c>
      <c r="J58" s="6" t="s">
        <v>33</v>
      </c>
      <c r="K58" s="6" t="s">
        <v>33</v>
      </c>
      <c r="L58" s="6" t="s">
        <v>33</v>
      </c>
      <c r="M58" s="6" t="s">
        <v>33</v>
      </c>
      <c r="N58" s="6" t="s">
        <v>33</v>
      </c>
      <c r="O58" s="6" t="s">
        <v>33</v>
      </c>
      <c r="P58" s="6" t="s">
        <v>33</v>
      </c>
    </row>
    <row r="59" spans="1:16" x14ac:dyDescent="0.2">
      <c r="A59" s="5">
        <v>52</v>
      </c>
      <c r="B59" s="6" t="s">
        <v>33</v>
      </c>
      <c r="C59" s="6" t="s">
        <v>33</v>
      </c>
      <c r="D59" s="6" t="s">
        <v>33</v>
      </c>
      <c r="E59" s="6" t="s">
        <v>33</v>
      </c>
      <c r="F59" s="6" t="s">
        <v>33</v>
      </c>
      <c r="G59" s="6" t="s">
        <v>33</v>
      </c>
      <c r="H59" s="6" t="s">
        <v>33</v>
      </c>
      <c r="I59" s="6" t="s">
        <v>33</v>
      </c>
      <c r="J59" s="6" t="s">
        <v>33</v>
      </c>
      <c r="K59" s="6" t="s">
        <v>33</v>
      </c>
      <c r="L59" s="6" t="s">
        <v>33</v>
      </c>
      <c r="M59" s="6" t="s">
        <v>33</v>
      </c>
      <c r="N59" s="6" t="s">
        <v>33</v>
      </c>
      <c r="O59" s="6" t="s">
        <v>33</v>
      </c>
      <c r="P59" s="6" t="s">
        <v>33</v>
      </c>
    </row>
    <row r="60" spans="1:16" x14ac:dyDescent="0.2">
      <c r="A60" s="5">
        <v>53</v>
      </c>
      <c r="B60" s="6" t="s">
        <v>33</v>
      </c>
      <c r="C60" s="6" t="s">
        <v>33</v>
      </c>
      <c r="D60" s="6" t="s">
        <v>33</v>
      </c>
      <c r="E60" s="6" t="s">
        <v>33</v>
      </c>
      <c r="F60" s="6" t="s">
        <v>33</v>
      </c>
      <c r="G60" s="6" t="s">
        <v>33</v>
      </c>
      <c r="H60" s="6" t="s">
        <v>33</v>
      </c>
      <c r="I60" s="6" t="s">
        <v>33</v>
      </c>
      <c r="J60" s="6" t="s">
        <v>33</v>
      </c>
      <c r="K60" s="6" t="s">
        <v>33</v>
      </c>
      <c r="L60" s="6" t="s">
        <v>33</v>
      </c>
      <c r="M60" s="6" t="s">
        <v>33</v>
      </c>
      <c r="N60" s="6" t="s">
        <v>33</v>
      </c>
      <c r="O60" s="6" t="s">
        <v>33</v>
      </c>
      <c r="P60" s="6" t="s">
        <v>33</v>
      </c>
    </row>
    <row r="61" spans="1:16" x14ac:dyDescent="0.2">
      <c r="A61" s="5">
        <v>54</v>
      </c>
      <c r="B61" s="6" t="s">
        <v>33</v>
      </c>
      <c r="C61" s="6" t="s">
        <v>33</v>
      </c>
      <c r="D61" s="6" t="s">
        <v>33</v>
      </c>
      <c r="E61" s="6" t="s">
        <v>33</v>
      </c>
      <c r="F61" s="6" t="s">
        <v>33</v>
      </c>
      <c r="G61" s="6" t="s">
        <v>33</v>
      </c>
      <c r="H61" s="6" t="s">
        <v>33</v>
      </c>
      <c r="I61" s="6" t="s">
        <v>33</v>
      </c>
      <c r="J61" s="6" t="s">
        <v>33</v>
      </c>
      <c r="K61" s="6" t="s">
        <v>33</v>
      </c>
      <c r="L61" s="6" t="s">
        <v>33</v>
      </c>
      <c r="M61" s="6" t="s">
        <v>33</v>
      </c>
      <c r="N61" s="6" t="s">
        <v>33</v>
      </c>
      <c r="O61" s="6" t="s">
        <v>33</v>
      </c>
      <c r="P61" s="6" t="s">
        <v>33</v>
      </c>
    </row>
    <row r="62" spans="1:16" x14ac:dyDescent="0.2">
      <c r="A62" s="5">
        <v>55</v>
      </c>
      <c r="B62" s="6" t="s">
        <v>33</v>
      </c>
      <c r="C62" s="6" t="s">
        <v>33</v>
      </c>
      <c r="D62" s="6" t="s">
        <v>33</v>
      </c>
      <c r="E62" s="6" t="s">
        <v>33</v>
      </c>
      <c r="F62" s="6" t="s">
        <v>33</v>
      </c>
      <c r="G62" s="6" t="s">
        <v>33</v>
      </c>
      <c r="H62" s="6" t="s">
        <v>33</v>
      </c>
      <c r="I62" s="6" t="s">
        <v>33</v>
      </c>
      <c r="J62" s="6" t="s">
        <v>33</v>
      </c>
      <c r="K62" s="6" t="s">
        <v>33</v>
      </c>
      <c r="L62" s="6" t="s">
        <v>33</v>
      </c>
      <c r="M62" s="6" t="s">
        <v>33</v>
      </c>
      <c r="N62" s="6" t="s">
        <v>33</v>
      </c>
      <c r="O62" s="6" t="s">
        <v>33</v>
      </c>
      <c r="P62" s="6" t="s">
        <v>33</v>
      </c>
    </row>
    <row r="63" spans="1:16" x14ac:dyDescent="0.2">
      <c r="A63" s="5">
        <v>56</v>
      </c>
      <c r="B63" s="6" t="s">
        <v>33</v>
      </c>
      <c r="C63" s="6" t="s">
        <v>33</v>
      </c>
      <c r="D63" s="6" t="s">
        <v>33</v>
      </c>
      <c r="E63" s="6" t="s">
        <v>33</v>
      </c>
      <c r="F63" s="6" t="s">
        <v>33</v>
      </c>
      <c r="G63" s="6" t="s">
        <v>33</v>
      </c>
      <c r="H63" s="6" t="s">
        <v>33</v>
      </c>
      <c r="I63" s="6" t="s">
        <v>33</v>
      </c>
      <c r="J63" s="6" t="s">
        <v>33</v>
      </c>
      <c r="K63" s="6" t="s">
        <v>33</v>
      </c>
      <c r="L63" s="6" t="s">
        <v>33</v>
      </c>
      <c r="M63" s="6" t="s">
        <v>33</v>
      </c>
      <c r="N63" s="6" t="s">
        <v>33</v>
      </c>
      <c r="O63" s="6" t="s">
        <v>33</v>
      </c>
      <c r="P63" s="6" t="s">
        <v>33</v>
      </c>
    </row>
    <row r="64" spans="1:16" x14ac:dyDescent="0.2">
      <c r="A64" s="5">
        <v>57</v>
      </c>
      <c r="B64" s="6" t="s">
        <v>33</v>
      </c>
      <c r="C64" s="6" t="s">
        <v>33</v>
      </c>
      <c r="D64" s="6" t="s">
        <v>33</v>
      </c>
      <c r="E64" s="6" t="s">
        <v>33</v>
      </c>
      <c r="F64" s="6" t="s">
        <v>33</v>
      </c>
      <c r="G64" s="6" t="s">
        <v>33</v>
      </c>
      <c r="H64" s="6" t="s">
        <v>33</v>
      </c>
      <c r="I64" s="6" t="s">
        <v>33</v>
      </c>
      <c r="J64" s="6" t="s">
        <v>33</v>
      </c>
      <c r="K64" s="6" t="s">
        <v>33</v>
      </c>
      <c r="L64" s="6" t="s">
        <v>33</v>
      </c>
      <c r="M64" s="6" t="s">
        <v>33</v>
      </c>
      <c r="N64" s="6" t="s">
        <v>33</v>
      </c>
      <c r="O64" s="6" t="s">
        <v>33</v>
      </c>
      <c r="P64" s="6" t="s">
        <v>33</v>
      </c>
    </row>
    <row r="65" spans="1:16" x14ac:dyDescent="0.2">
      <c r="A65" s="5">
        <v>58</v>
      </c>
      <c r="B65" s="6" t="s">
        <v>33</v>
      </c>
      <c r="C65" s="6" t="s">
        <v>33</v>
      </c>
      <c r="D65" s="6" t="s">
        <v>33</v>
      </c>
      <c r="E65" s="6" t="s">
        <v>33</v>
      </c>
      <c r="F65" s="6" t="s">
        <v>33</v>
      </c>
      <c r="G65" s="6" t="s">
        <v>33</v>
      </c>
      <c r="H65" s="6" t="s">
        <v>33</v>
      </c>
      <c r="I65" s="6" t="s">
        <v>33</v>
      </c>
      <c r="J65" s="6" t="s">
        <v>33</v>
      </c>
      <c r="K65" s="6" t="s">
        <v>33</v>
      </c>
      <c r="L65" s="6" t="s">
        <v>33</v>
      </c>
      <c r="M65" s="6" t="s">
        <v>33</v>
      </c>
      <c r="N65" s="6" t="s">
        <v>33</v>
      </c>
      <c r="O65" s="6" t="s">
        <v>33</v>
      </c>
      <c r="P65" s="6" t="s">
        <v>33</v>
      </c>
    </row>
    <row r="66" spans="1:16" x14ac:dyDescent="0.2">
      <c r="A66" s="5">
        <v>59</v>
      </c>
      <c r="B66" s="6" t="s">
        <v>33</v>
      </c>
      <c r="C66" s="6" t="s">
        <v>33</v>
      </c>
      <c r="D66" s="6" t="s">
        <v>33</v>
      </c>
      <c r="E66" s="6" t="s">
        <v>33</v>
      </c>
      <c r="F66" s="6" t="s">
        <v>33</v>
      </c>
      <c r="G66" s="6" t="s">
        <v>33</v>
      </c>
      <c r="H66" s="6" t="s">
        <v>33</v>
      </c>
      <c r="I66" s="6" t="s">
        <v>33</v>
      </c>
      <c r="J66" s="6" t="s">
        <v>33</v>
      </c>
      <c r="K66" s="6" t="s">
        <v>33</v>
      </c>
      <c r="L66" s="6" t="s">
        <v>33</v>
      </c>
      <c r="M66" s="6" t="s">
        <v>33</v>
      </c>
      <c r="N66" s="6" t="s">
        <v>33</v>
      </c>
      <c r="O66" s="6" t="s">
        <v>33</v>
      </c>
      <c r="P66" s="6" t="s">
        <v>33</v>
      </c>
    </row>
    <row r="67" spans="1:16" x14ac:dyDescent="0.2">
      <c r="A67" s="5">
        <v>60</v>
      </c>
      <c r="B67" s="6" t="s">
        <v>33</v>
      </c>
      <c r="C67" s="6" t="s">
        <v>33</v>
      </c>
      <c r="D67" s="6" t="s">
        <v>33</v>
      </c>
      <c r="E67" s="6" t="s">
        <v>33</v>
      </c>
      <c r="F67" s="6" t="s">
        <v>33</v>
      </c>
      <c r="G67" s="6" t="s">
        <v>33</v>
      </c>
      <c r="H67" s="6" t="s">
        <v>33</v>
      </c>
      <c r="I67" s="6" t="s">
        <v>33</v>
      </c>
      <c r="J67" s="6" t="s">
        <v>33</v>
      </c>
      <c r="K67" s="6" t="s">
        <v>33</v>
      </c>
      <c r="L67" s="6" t="s">
        <v>33</v>
      </c>
      <c r="M67" s="6" t="s">
        <v>33</v>
      </c>
      <c r="N67" s="6" t="s">
        <v>33</v>
      </c>
      <c r="O67" s="6" t="s">
        <v>33</v>
      </c>
      <c r="P67" s="6" t="s">
        <v>33</v>
      </c>
    </row>
    <row r="68" spans="1:16" x14ac:dyDescent="0.2">
      <c r="A68" s="5">
        <v>61</v>
      </c>
      <c r="B68" s="6" t="s">
        <v>33</v>
      </c>
      <c r="C68" s="6" t="s">
        <v>33</v>
      </c>
      <c r="D68" s="6" t="s">
        <v>33</v>
      </c>
      <c r="E68" s="6" t="s">
        <v>33</v>
      </c>
      <c r="F68" s="6" t="s">
        <v>33</v>
      </c>
      <c r="G68" s="6" t="s">
        <v>33</v>
      </c>
      <c r="H68" s="6" t="s">
        <v>33</v>
      </c>
      <c r="I68" s="6" t="s">
        <v>33</v>
      </c>
      <c r="J68" s="6" t="s">
        <v>33</v>
      </c>
      <c r="K68" s="6" t="s">
        <v>33</v>
      </c>
      <c r="L68" s="6" t="s">
        <v>33</v>
      </c>
      <c r="M68" s="6" t="s">
        <v>33</v>
      </c>
      <c r="N68" s="6" t="s">
        <v>33</v>
      </c>
      <c r="O68" s="6" t="s">
        <v>33</v>
      </c>
      <c r="P68" s="6" t="s">
        <v>33</v>
      </c>
    </row>
    <row r="69" spans="1:16" x14ac:dyDescent="0.2">
      <c r="A69" s="5">
        <v>62</v>
      </c>
      <c r="B69" s="6" t="s">
        <v>33</v>
      </c>
      <c r="C69" s="6" t="s">
        <v>33</v>
      </c>
      <c r="D69" s="6" t="s">
        <v>33</v>
      </c>
      <c r="E69" s="6" t="s">
        <v>33</v>
      </c>
      <c r="F69" s="6" t="s">
        <v>33</v>
      </c>
      <c r="G69" s="6" t="s">
        <v>33</v>
      </c>
      <c r="H69" s="6" t="s">
        <v>33</v>
      </c>
      <c r="I69" s="6" t="s">
        <v>33</v>
      </c>
      <c r="J69" s="6" t="s">
        <v>33</v>
      </c>
      <c r="K69" s="6" t="s">
        <v>33</v>
      </c>
      <c r="L69" s="6" t="s">
        <v>33</v>
      </c>
      <c r="M69" s="6" t="s">
        <v>33</v>
      </c>
      <c r="N69" s="6" t="s">
        <v>33</v>
      </c>
      <c r="O69" s="6" t="s">
        <v>33</v>
      </c>
      <c r="P69" s="6" t="s">
        <v>33</v>
      </c>
    </row>
    <row r="70" spans="1:16" x14ac:dyDescent="0.2">
      <c r="A70" s="5">
        <v>63</v>
      </c>
      <c r="B70" s="6" t="s">
        <v>33</v>
      </c>
      <c r="C70" s="6" t="s">
        <v>33</v>
      </c>
      <c r="D70" s="6" t="s">
        <v>33</v>
      </c>
      <c r="E70" s="6" t="s">
        <v>33</v>
      </c>
      <c r="F70" s="6" t="s">
        <v>33</v>
      </c>
      <c r="G70" s="6" t="s">
        <v>33</v>
      </c>
      <c r="H70" s="6" t="s">
        <v>33</v>
      </c>
      <c r="I70" s="6" t="s">
        <v>33</v>
      </c>
      <c r="J70" s="6" t="s">
        <v>33</v>
      </c>
      <c r="K70" s="6" t="s">
        <v>33</v>
      </c>
      <c r="L70" s="6" t="s">
        <v>33</v>
      </c>
      <c r="M70" s="6" t="s">
        <v>33</v>
      </c>
      <c r="N70" s="6" t="s">
        <v>33</v>
      </c>
      <c r="O70" s="6" t="s">
        <v>33</v>
      </c>
      <c r="P70" s="6" t="s">
        <v>33</v>
      </c>
    </row>
    <row r="71" spans="1:16" x14ac:dyDescent="0.2">
      <c r="A71" s="5">
        <v>64</v>
      </c>
      <c r="B71" s="6" t="s">
        <v>33</v>
      </c>
      <c r="C71" s="6" t="s">
        <v>33</v>
      </c>
      <c r="D71" s="6" t="s">
        <v>33</v>
      </c>
      <c r="E71" s="6" t="s">
        <v>33</v>
      </c>
      <c r="F71" s="6" t="s">
        <v>33</v>
      </c>
      <c r="G71" s="6" t="s">
        <v>33</v>
      </c>
      <c r="H71" s="6" t="s">
        <v>33</v>
      </c>
      <c r="I71" s="6" t="s">
        <v>33</v>
      </c>
      <c r="J71" s="6" t="s">
        <v>33</v>
      </c>
      <c r="K71" s="6" t="s">
        <v>33</v>
      </c>
      <c r="L71" s="6" t="s">
        <v>33</v>
      </c>
      <c r="M71" s="6" t="s">
        <v>33</v>
      </c>
      <c r="N71" s="6" t="s">
        <v>33</v>
      </c>
      <c r="O71" s="6" t="s">
        <v>33</v>
      </c>
      <c r="P71" s="6" t="s">
        <v>33</v>
      </c>
    </row>
    <row r="72" spans="1:16" x14ac:dyDescent="0.2">
      <c r="A72" s="5">
        <v>65</v>
      </c>
      <c r="B72" s="6" t="s">
        <v>33</v>
      </c>
      <c r="C72" s="6" t="s">
        <v>33</v>
      </c>
      <c r="D72" s="6" t="s">
        <v>33</v>
      </c>
      <c r="E72" s="6" t="s">
        <v>33</v>
      </c>
      <c r="F72" s="6" t="s">
        <v>33</v>
      </c>
      <c r="G72" s="6" t="s">
        <v>33</v>
      </c>
      <c r="H72" s="6" t="s">
        <v>33</v>
      </c>
      <c r="I72" s="6" t="s">
        <v>33</v>
      </c>
      <c r="J72" s="6" t="s">
        <v>33</v>
      </c>
      <c r="K72" s="6" t="s">
        <v>33</v>
      </c>
      <c r="L72" s="6" t="s">
        <v>33</v>
      </c>
      <c r="M72" s="6" t="s">
        <v>33</v>
      </c>
      <c r="N72" s="6" t="s">
        <v>33</v>
      </c>
      <c r="O72" s="6" t="s">
        <v>33</v>
      </c>
      <c r="P72" s="6" t="s">
        <v>33</v>
      </c>
    </row>
    <row r="73" spans="1:16" x14ac:dyDescent="0.2">
      <c r="A73" s="5">
        <v>66</v>
      </c>
      <c r="B73" s="6" t="s">
        <v>33</v>
      </c>
      <c r="C73" s="6" t="s">
        <v>33</v>
      </c>
      <c r="D73" s="6" t="s">
        <v>33</v>
      </c>
      <c r="E73" s="6" t="s">
        <v>33</v>
      </c>
      <c r="F73" s="6" t="s">
        <v>33</v>
      </c>
      <c r="G73" s="6" t="s">
        <v>33</v>
      </c>
      <c r="H73" s="6" t="s">
        <v>33</v>
      </c>
      <c r="I73" s="6" t="s">
        <v>33</v>
      </c>
      <c r="J73" s="6" t="s">
        <v>33</v>
      </c>
      <c r="K73" s="6" t="s">
        <v>33</v>
      </c>
      <c r="L73" s="6" t="s">
        <v>33</v>
      </c>
      <c r="M73" s="6" t="s">
        <v>33</v>
      </c>
      <c r="N73" s="6" t="s">
        <v>33</v>
      </c>
      <c r="O73" s="6" t="s">
        <v>33</v>
      </c>
      <c r="P73" s="6" t="s">
        <v>33</v>
      </c>
    </row>
    <row r="74" spans="1:16" x14ac:dyDescent="0.2">
      <c r="A74" s="5">
        <v>67</v>
      </c>
      <c r="B74" s="6" t="s">
        <v>33</v>
      </c>
      <c r="C74" s="6" t="s">
        <v>33</v>
      </c>
      <c r="D74" s="6" t="s">
        <v>33</v>
      </c>
      <c r="E74" s="6" t="s">
        <v>33</v>
      </c>
      <c r="F74" s="6" t="s">
        <v>33</v>
      </c>
      <c r="G74" s="6" t="s">
        <v>33</v>
      </c>
      <c r="H74" s="6" t="s">
        <v>33</v>
      </c>
      <c r="I74" s="6" t="s">
        <v>33</v>
      </c>
      <c r="J74" s="6" t="s">
        <v>33</v>
      </c>
      <c r="K74" s="6" t="s">
        <v>33</v>
      </c>
      <c r="L74" s="6" t="s">
        <v>33</v>
      </c>
      <c r="M74" s="6" t="s">
        <v>33</v>
      </c>
      <c r="N74" s="6" t="s">
        <v>33</v>
      </c>
      <c r="O74" s="6" t="s">
        <v>33</v>
      </c>
      <c r="P74" s="6" t="s">
        <v>33</v>
      </c>
    </row>
    <row r="75" spans="1:16" x14ac:dyDescent="0.2">
      <c r="A75" s="5">
        <v>68</v>
      </c>
      <c r="B75" s="6" t="s">
        <v>33</v>
      </c>
      <c r="C75" s="6" t="s">
        <v>33</v>
      </c>
      <c r="D75" s="6" t="s">
        <v>33</v>
      </c>
      <c r="E75" s="6" t="s">
        <v>33</v>
      </c>
      <c r="F75" s="6" t="s">
        <v>33</v>
      </c>
      <c r="G75" s="6" t="s">
        <v>33</v>
      </c>
      <c r="H75" s="6" t="s">
        <v>33</v>
      </c>
      <c r="I75" s="6" t="s">
        <v>33</v>
      </c>
      <c r="J75" s="6" t="s">
        <v>33</v>
      </c>
      <c r="K75" s="6" t="s">
        <v>33</v>
      </c>
      <c r="L75" s="6" t="s">
        <v>33</v>
      </c>
      <c r="M75" s="6" t="s">
        <v>33</v>
      </c>
      <c r="N75" s="6" t="s">
        <v>33</v>
      </c>
      <c r="O75" s="6" t="s">
        <v>33</v>
      </c>
      <c r="P75" s="6" t="s">
        <v>33</v>
      </c>
    </row>
    <row r="76" spans="1:16" x14ac:dyDescent="0.2">
      <c r="A76" s="5">
        <v>69</v>
      </c>
      <c r="B76" s="6" t="s">
        <v>33</v>
      </c>
      <c r="C76" s="6" t="s">
        <v>33</v>
      </c>
      <c r="D76" s="6" t="s">
        <v>33</v>
      </c>
      <c r="E76" s="6" t="s">
        <v>33</v>
      </c>
      <c r="F76" s="6" t="s">
        <v>33</v>
      </c>
      <c r="G76" s="6" t="s">
        <v>33</v>
      </c>
      <c r="H76" s="6" t="s">
        <v>33</v>
      </c>
      <c r="I76" s="6" t="s">
        <v>33</v>
      </c>
      <c r="J76" s="6" t="s">
        <v>33</v>
      </c>
      <c r="K76" s="6" t="s">
        <v>33</v>
      </c>
      <c r="L76" s="6" t="s">
        <v>33</v>
      </c>
      <c r="M76" s="6" t="s">
        <v>33</v>
      </c>
      <c r="N76" s="6" t="s">
        <v>33</v>
      </c>
      <c r="O76" s="6" t="s">
        <v>33</v>
      </c>
      <c r="P76" s="6" t="s">
        <v>33</v>
      </c>
    </row>
    <row r="77" spans="1:16" x14ac:dyDescent="0.2">
      <c r="A77" s="5">
        <v>70</v>
      </c>
      <c r="B77" s="6" t="s">
        <v>33</v>
      </c>
      <c r="C77" s="6" t="s">
        <v>33</v>
      </c>
      <c r="D77" s="6" t="s">
        <v>33</v>
      </c>
      <c r="E77" s="6" t="s">
        <v>33</v>
      </c>
      <c r="F77" s="6" t="s">
        <v>33</v>
      </c>
      <c r="G77" s="6" t="s">
        <v>33</v>
      </c>
      <c r="H77" s="6" t="s">
        <v>33</v>
      </c>
      <c r="I77" s="6" t="s">
        <v>33</v>
      </c>
      <c r="J77" s="6" t="s">
        <v>33</v>
      </c>
      <c r="K77" s="6" t="s">
        <v>33</v>
      </c>
      <c r="L77" s="6" t="s">
        <v>33</v>
      </c>
      <c r="M77" s="6" t="s">
        <v>33</v>
      </c>
      <c r="N77" s="6" t="s">
        <v>33</v>
      </c>
      <c r="O77" s="6" t="s">
        <v>33</v>
      </c>
      <c r="P77" s="6" t="s">
        <v>33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S63"/>
  <sheetViews>
    <sheetView workbookViewId="0">
      <selection activeCell="D6" sqref="D6"/>
    </sheetView>
  </sheetViews>
  <sheetFormatPr defaultColWidth="8.88671875" defaultRowHeight="15" x14ac:dyDescent="0.2"/>
  <cols>
    <col min="1" max="1" width="9.5546875" style="53" customWidth="1"/>
    <col min="2" max="2" width="0.88671875" style="53" customWidth="1"/>
    <col min="3" max="7" width="8" style="120" customWidth="1"/>
    <col min="8" max="9" width="8" style="53" customWidth="1"/>
    <col min="10" max="10" width="0.88671875" style="53" customWidth="1"/>
    <col min="11" max="11" width="3.109375" style="53" customWidth="1"/>
    <col min="12" max="12" width="14.109375" style="53" customWidth="1"/>
    <col min="13" max="13" width="12.5546875" style="53" bestFit="1" customWidth="1"/>
    <col min="14" max="14" width="11.44140625" style="53" customWidth="1"/>
    <col min="15" max="16384" width="8.88671875" style="53"/>
  </cols>
  <sheetData>
    <row r="1" spans="1:14" ht="21" customHeight="1" x14ac:dyDescent="0.35">
      <c r="A1" s="399" t="s">
        <v>37</v>
      </c>
      <c r="B1" s="399"/>
      <c r="C1" s="399"/>
      <c r="D1" s="399"/>
      <c r="E1" s="399"/>
      <c r="F1" s="399"/>
      <c r="G1" s="399"/>
      <c r="H1" s="399"/>
      <c r="I1" s="399"/>
      <c r="J1" s="399"/>
      <c r="K1" s="52"/>
      <c r="L1" s="52"/>
    </row>
    <row r="2" spans="1:14" s="55" customFormat="1" ht="15.75" customHeight="1" x14ac:dyDescent="0.3">
      <c r="A2" s="400" t="s">
        <v>17</v>
      </c>
      <c r="B2" s="400"/>
      <c r="C2" s="400"/>
      <c r="D2" s="400"/>
      <c r="E2" s="400"/>
      <c r="F2" s="400"/>
      <c r="G2" s="400"/>
      <c r="H2" s="400"/>
      <c r="I2" s="400"/>
      <c r="J2" s="54"/>
    </row>
    <row r="3" spans="1:14" s="55" customFormat="1" ht="15.75" customHeight="1" x14ac:dyDescent="0.3">
      <c r="A3" s="56"/>
      <c r="B3" s="56"/>
      <c r="C3" s="57"/>
      <c r="D3" s="57"/>
      <c r="E3" s="57"/>
      <c r="F3" s="57"/>
      <c r="G3" s="57"/>
      <c r="H3" s="58"/>
      <c r="I3" s="58"/>
      <c r="J3" s="54"/>
    </row>
    <row r="4" spans="1:14" ht="15.75" customHeight="1" thickBot="1" x14ac:dyDescent="0.35">
      <c r="A4" s="59"/>
      <c r="B4" s="59"/>
      <c r="C4" s="60" t="s">
        <v>18</v>
      </c>
      <c r="D4" s="403"/>
      <c r="E4" s="404"/>
      <c r="F4" s="61" t="s">
        <v>38</v>
      </c>
      <c r="G4" s="61"/>
      <c r="H4" s="62"/>
      <c r="I4" s="62"/>
      <c r="J4" s="59"/>
      <c r="K4" s="52"/>
      <c r="L4" s="52"/>
      <c r="M4" s="55"/>
    </row>
    <row r="5" spans="1:14" ht="15.75" customHeight="1" thickTop="1" x14ac:dyDescent="0.3">
      <c r="A5" s="59"/>
      <c r="B5" s="59"/>
      <c r="C5" s="60" t="s">
        <v>19</v>
      </c>
      <c r="D5" s="64">
        <f>View!$E$5</f>
        <v>38</v>
      </c>
      <c r="E5" s="65"/>
      <c r="F5" s="405"/>
      <c r="G5" s="406"/>
      <c r="H5" s="406"/>
      <c r="I5" s="407"/>
      <c r="J5" s="66"/>
      <c r="K5" s="67"/>
      <c r="L5" s="67"/>
      <c r="M5" s="55"/>
    </row>
    <row r="6" spans="1:14" ht="15.75" customHeight="1" x14ac:dyDescent="0.3">
      <c r="A6" s="59"/>
      <c r="B6" s="59"/>
      <c r="C6" s="60" t="s">
        <v>20</v>
      </c>
      <c r="D6" s="68" t="str">
        <f>View!E6</f>
        <v>Male</v>
      </c>
      <c r="E6" s="69"/>
      <c r="F6" s="408"/>
      <c r="G6" s="409"/>
      <c r="H6" s="409"/>
      <c r="I6" s="410"/>
      <c r="J6" s="70"/>
      <c r="K6" s="71"/>
      <c r="L6" s="71"/>
      <c r="M6" s="55"/>
    </row>
    <row r="7" spans="1:14" ht="15.75" customHeight="1" x14ac:dyDescent="0.2">
      <c r="A7" s="59"/>
      <c r="B7" s="59"/>
      <c r="C7" s="60" t="s">
        <v>21</v>
      </c>
      <c r="D7" s="72">
        <f>View!$E$7</f>
        <v>250000</v>
      </c>
      <c r="E7" s="65"/>
      <c r="F7" s="408"/>
      <c r="G7" s="409"/>
      <c r="H7" s="409"/>
      <c r="I7" s="410"/>
      <c r="J7" s="66"/>
      <c r="K7" s="67"/>
      <c r="L7" s="60" t="s">
        <v>21</v>
      </c>
      <c r="M7" s="131">
        <f>View!$U$7</f>
        <v>50000</v>
      </c>
      <c r="N7" s="131"/>
    </row>
    <row r="8" spans="1:14" ht="15.75" customHeight="1" x14ac:dyDescent="0.3">
      <c r="A8" s="59"/>
      <c r="B8" s="59"/>
      <c r="C8" s="60" t="s">
        <v>22</v>
      </c>
      <c r="D8" s="72" t="str">
        <f>View!E8</f>
        <v>No</v>
      </c>
      <c r="E8" s="65"/>
      <c r="F8" s="408"/>
      <c r="G8" s="409"/>
      <c r="H8" s="409"/>
      <c r="I8" s="410"/>
      <c r="J8" s="66"/>
      <c r="K8" s="67"/>
      <c r="L8" s="67"/>
      <c r="M8" s="55"/>
    </row>
    <row r="9" spans="1:14" ht="15.75" customHeight="1" thickBot="1" x14ac:dyDescent="0.35">
      <c r="A9" s="59"/>
      <c r="B9" s="59"/>
      <c r="C9" s="60"/>
      <c r="D9" s="73"/>
      <c r="E9" s="60"/>
      <c r="F9" s="39"/>
      <c r="G9" s="39"/>
      <c r="H9" s="63"/>
      <c r="I9" s="63"/>
      <c r="J9" s="59"/>
      <c r="K9" s="52"/>
      <c r="L9" s="52"/>
      <c r="M9" s="55"/>
    </row>
    <row r="10" spans="1:14" ht="15.75" customHeight="1" thickBot="1" x14ac:dyDescent="0.35">
      <c r="A10" s="122">
        <f>View!A63</f>
        <v>43831</v>
      </c>
      <c r="B10" s="74"/>
      <c r="C10" s="40"/>
      <c r="D10" s="75"/>
      <c r="E10" s="40"/>
      <c r="F10" s="39"/>
      <c r="G10" s="39"/>
      <c r="H10" s="63"/>
      <c r="I10" s="63"/>
      <c r="J10" s="74"/>
      <c r="K10" s="76"/>
      <c r="L10" s="76"/>
      <c r="M10" s="55"/>
    </row>
    <row r="11" spans="1:14" ht="15.75" customHeight="1" x14ac:dyDescent="0.25">
      <c r="A11" s="77"/>
      <c r="B11" s="77"/>
      <c r="C11" s="401" t="s">
        <v>35</v>
      </c>
      <c r="D11" s="401"/>
      <c r="E11" s="401"/>
      <c r="F11" s="401"/>
      <c r="G11" s="401"/>
      <c r="H11" s="401"/>
      <c r="I11" s="401"/>
      <c r="J11" s="74"/>
      <c r="K11" s="76"/>
      <c r="L11" s="141" t="s">
        <v>79</v>
      </c>
      <c r="M11" s="52"/>
    </row>
    <row r="12" spans="1:14" ht="15.75" customHeight="1" x14ac:dyDescent="0.25">
      <c r="A12" s="77"/>
      <c r="B12" s="77"/>
      <c r="C12" s="402" t="s">
        <v>34</v>
      </c>
      <c r="D12" s="402"/>
      <c r="E12" s="402"/>
      <c r="F12" s="402"/>
      <c r="G12" s="402"/>
      <c r="H12" s="402"/>
      <c r="I12" s="402"/>
      <c r="J12" s="74"/>
      <c r="K12" s="76"/>
      <c r="L12" s="76"/>
    </row>
    <row r="13" spans="1:14" ht="15.75" customHeight="1" x14ac:dyDescent="0.25">
      <c r="A13" s="77"/>
      <c r="B13" s="77"/>
      <c r="C13" s="39" t="s">
        <v>23</v>
      </c>
      <c r="D13" s="39"/>
      <c r="E13" s="39"/>
      <c r="F13" s="39"/>
      <c r="G13" s="39"/>
      <c r="H13" s="78" t="s">
        <v>24</v>
      </c>
      <c r="I13" s="78"/>
      <c r="J13" s="74"/>
      <c r="K13" s="76"/>
      <c r="L13" s="76"/>
      <c r="M13" s="142" t="s">
        <v>81</v>
      </c>
      <c r="N13" s="142" t="s">
        <v>10</v>
      </c>
    </row>
    <row r="14" spans="1:14" s="83" customFormat="1" ht="15.75" customHeight="1" x14ac:dyDescent="0.25">
      <c r="A14" s="79"/>
      <c r="B14" s="79"/>
      <c r="C14" s="80" t="s">
        <v>58</v>
      </c>
      <c r="D14" s="80" t="s">
        <v>59</v>
      </c>
      <c r="E14" s="80" t="s">
        <v>6</v>
      </c>
      <c r="F14" s="80" t="s">
        <v>36</v>
      </c>
      <c r="G14" s="80" t="s">
        <v>116</v>
      </c>
      <c r="H14" s="80" t="s">
        <v>6</v>
      </c>
      <c r="I14" s="80" t="s">
        <v>7</v>
      </c>
      <c r="J14" s="81"/>
      <c r="K14" s="82"/>
      <c r="L14" s="82"/>
    </row>
    <row r="15" spans="1:14" ht="15.75" customHeight="1" x14ac:dyDescent="0.2">
      <c r="A15" s="74"/>
      <c r="B15" s="74"/>
      <c r="C15" s="84" t="s">
        <v>9</v>
      </c>
      <c r="D15" s="84" t="s">
        <v>9</v>
      </c>
      <c r="E15" s="84" t="s">
        <v>9</v>
      </c>
      <c r="F15" s="84" t="s">
        <v>9</v>
      </c>
      <c r="G15" s="84" t="s">
        <v>118</v>
      </c>
      <c r="H15" s="84" t="s">
        <v>118</v>
      </c>
      <c r="I15" s="84" t="s">
        <v>118</v>
      </c>
      <c r="J15" s="74"/>
      <c r="K15" s="76"/>
      <c r="L15" s="76"/>
    </row>
    <row r="16" spans="1:14" ht="2.25" customHeight="1" thickBot="1" x14ac:dyDescent="0.25">
      <c r="A16" s="74"/>
      <c r="B16" s="74"/>
      <c r="C16" s="37"/>
      <c r="D16" s="37"/>
      <c r="E16" s="37"/>
      <c r="F16" s="37"/>
      <c r="G16" s="37"/>
      <c r="H16" s="37"/>
      <c r="I16" s="37"/>
      <c r="J16" s="74"/>
      <c r="K16" s="76"/>
      <c r="L16" s="76"/>
    </row>
    <row r="17" spans="1:14" ht="22.5" customHeight="1" thickBot="1" x14ac:dyDescent="0.3">
      <c r="A17" s="85" t="s">
        <v>27</v>
      </c>
      <c r="B17" s="86"/>
      <c r="C17" s="87"/>
      <c r="D17" s="88"/>
      <c r="E17" s="88"/>
      <c r="F17" s="88"/>
      <c r="G17" s="88"/>
      <c r="H17" s="88"/>
      <c r="I17" s="88"/>
      <c r="J17" s="89"/>
      <c r="K17" s="76"/>
      <c r="L17" s="133" t="s">
        <v>80</v>
      </c>
      <c r="M17" s="139"/>
      <c r="N17" s="137"/>
    </row>
    <row r="18" spans="1:14" s="95" customFormat="1" ht="25.5" customHeight="1" thickTop="1" thickBot="1" x14ac:dyDescent="0.25">
      <c r="A18" s="90" t="s">
        <v>31</v>
      </c>
      <c r="B18" s="91"/>
      <c r="C18" s="92">
        <f>IF($D$6="MALE",IF($D$7&gt;999999,LOOKUP($D$5,'10_1M'!$A$7:$A$77,'10_1M'!$B$7:$B$77),IF(Main!$D$7&gt;499999,LOOKUP(Main!$D$5,'10_500K'!$A$7:$A$77,'10_500K'!$B$7:$B$77),IF(Main!$D$7&gt;249999,LOOKUP(Main!$D$5,'10_250K'!$A$7:$A$77,'10_250K'!$B$7:$B$77),IF(Main!$D$7&gt;99999,LOOKUP(Main!$D$5,'10_100K'!$A$7:$A$77,'10_100K'!$B$7:$B$77),LOOKUP(Main!$D$5,'10_50K'!$A$7:$A$77,'10_50K'!$B$7:$B$77))))),IF($D$6="FEMALE",IF($D$7&gt;999999,LOOKUP($D$5,'10_1M'!$A$7:$A$77,'10_1M'!$I$7:$I$77),IF(Main!$D$7&gt;499999,LOOKUP(Main!$D$5,'10_500K'!$A$7:$A$77,'10_500K'!$I$7:$I$77),IF(Main!$D$7&gt;249999,LOOKUP(Main!$D$5,'10_250K'!$A$7:$A$77,'10_250K'!$I$7:$I$77),IF(Main!$D$7&gt;99999,LOOKUP(Main!$D$5,'10_100K'!$A$7:$A$77,'10_100K'!$I$7:$I$77),LOOKUP(Main!$D$5,'10_50K'!$A$7:$A$77,'10_50K'!$I$7:$I$77)))))))</f>
        <v>0.46</v>
      </c>
      <c r="D18" s="92">
        <f>IF($D$6="MALE",IF($D$7&gt;999999,LOOKUP($D$5,'10_1M'!$A$7:$A$77,'10_1M'!$C$7:$C$77),IF(Main!$D$7&gt;499999,LOOKUP(Main!$D$5,'10_500K'!$A$7:$A$77,'10_500K'!$C$7:$C$77),IF(Main!$D$7&gt;249999,LOOKUP(Main!$D$5,'10_250K'!$A$7:$A$77,'10_250K'!$C$7:$C$77),IF(Main!$D$7&gt;99999,LOOKUP(Main!$D$5,'10_100K'!$A$7:$A$77,'10_100K'!$C$7:$C$77),LOOKUP(Main!$D$5,'10_50K'!$A$7:$A$77,'10_50K'!$C$7:$C$77))))),IF($D$6="FEMALE",IF($D$7&gt;999999,LOOKUP($D$5,'10_1M'!$A$7:$A$77,'10_1M'!$J$7:$J$77),IF(Main!$D$7&gt;499999,LOOKUP(Main!$D$5,'10_500K'!$A$7:$A$77,'10_500K'!$J$7:$J$77),IF(Main!$D$7&gt;249999,LOOKUP(Main!$D$5,'10_250K'!$A$7:$A$77,'10_250K'!$J$7:$J$77),IF(Main!$D$7&gt;99999,LOOKUP(Main!$D$5,'10_100K'!$A$7:$A$77,'10_100K'!$J$7:$J$77),LOOKUP(Main!$D$5,'10_50K'!$A$7:$A$77,'10_50K'!$J$7:$J$77)))))))</f>
        <v>0.56999999999999995</v>
      </c>
      <c r="E18" s="92">
        <f>IF($D$6="MALE",IF($D$7&gt;999999,LOOKUP($D$5,'10_1M'!$A$7:$A$77,'10_1M'!$D$7:$D$77),IF(Main!$D$7&gt;499999,LOOKUP(Main!$D$5,'10_500K'!$A$7:$A$77,'10_500K'!$D$7:$D$77),IF(Main!$D$7&gt;249999,LOOKUP(Main!$D$5,'10_250K'!$A$7:$A$77,'10_250K'!$D$7:$D$77),IF(Main!$D$7&gt;99999,LOOKUP(Main!$D$5,'10_100K'!$A$7:$A$77,'10_100K'!$D$7:$D$77),LOOKUP(Main!$D$5,'10_50K'!$A$7:$A$77,'10_50K'!$D$7:$D$77))))),IF($D$6="FEMALE",IF($D$7&gt;999999,LOOKUP($D$5,'10_1M'!$A$7:$A$77,'10_1M'!$K$7:$K$77),IF(Main!$D$7&gt;499999,LOOKUP(Main!$D$5,'10_500K'!$A$7:$A$77,'10_500K'!$K$7:$K$77),IF(Main!$D$7&gt;249999,LOOKUP(Main!$D$5,'10_250K'!$A$7:$A$77,'10_250K'!$K$7:$K$77),IF(Main!$D$7&gt;99999,LOOKUP(Main!$D$5,'10_100K'!$A$7:$A$77,'10_100K'!$K$7:$K$77),LOOKUP(Main!$D$5,'10_50K'!$A$7:$A$77,'10_50K'!$K$7:$K$77)))))))</f>
        <v>0.67</v>
      </c>
      <c r="F18" s="92">
        <f>IF($D$6="MALE",IF($D$7&gt;999999,LOOKUP($D$5,'10_1M'!$A$7:$A$77,'10_1M'!$E$7:$E$77),IF(Main!$D$7&gt;499999,LOOKUP(Main!$D$5,'10_500K'!$A$7:$A$77,'10_500K'!$E$7:$E$77),IF(Main!$D$7&gt;249999,LOOKUP(Main!$D$5,'10_250K'!$A$7:$A$77,'10_250K'!$E$7:$E$77),IF(Main!$D$7&gt;99999,LOOKUP(Main!$D$5,'10_100K'!$A$7:$A$77,'10_100K'!$E$7:$E$77),LOOKUP(Main!$D$5,'10_50K'!$A$7:$A$77,'10_50K'!$E$7:$E$77))))),IF($D$6="FEMALE",IF($D$7&gt;999999,LOOKUP($D$5,'10_1M'!$A$7:$A$77,'10_1M'!$L$7:$L$77),IF(Main!$D$7&gt;499999,LOOKUP(Main!$D$5,'10_500K'!$A$7:$A$77,'10_500K'!$L$7:$L$77),IF(Main!$D$7&gt;249999,LOOKUP(Main!$D$5,'10_250K'!$A$7:$A$77,'10_250K'!$L$7:$L$77),IF(Main!$D$7&gt;99999,LOOKUP(Main!$D$5,'10_100K'!$A$7:$A$77,'10_100K'!$L$7:$L$77),LOOKUP(Main!$D$5,'10_50K'!$A$7:$A$77,'10_50K'!$L$7:$L$77)))))))</f>
        <v>0.93</v>
      </c>
      <c r="G18" s="92">
        <f>IF($D$6="MALE",IF($D$7&gt;999999,LOOKUP($D$5,'10_1M'!$A$7:$A$77,'10_1M'!$F$7:$F$77),IF(Main!$D$7&gt;499999,LOOKUP(Main!$D$5,'10_500K'!$A$7:$A$77,'10_500K'!$F$7:$F$77),IF(Main!$D$7&gt;249999,LOOKUP(Main!$D$5,'10_250K'!$A$7:$A$77,'10_250K'!$F$7:$F$77),IF(Main!$D$7&gt;99999,LOOKUP(Main!$D$5,'10_100K'!$A$7:$A$77,'10_100K'!$F$7:$F$77),LOOKUP(Main!$D$5,'10_50K'!$A$7:$A$77,'10_50K'!$F$7:$F$77))))),IF($D$6="FEMALE",IF($D$7&gt;999999,LOOKUP($D$5,'10_1M'!$A$7:$A$77,'10_1M'!$M$7:$M$77),IF(Main!$D$7&gt;499999,LOOKUP(Main!$D$5,'10_500K'!$A$7:$A$77,'10_500K'!$M$7:$M$77),IF(Main!$D$7&gt;249999,LOOKUP(Main!$D$5,'10_250K'!$A$7:$A$77,'10_250K'!$M$7:$M$77),IF(Main!$D$7&gt;99999,LOOKUP(Main!$D$5,'10_100K'!$A$7:$A$77,'10_100K'!$M$7:$M$77),LOOKUP(Main!$D$5,'10_50K'!$A$7:$A$77,'10_50K'!$M$7:$M$77)))))))</f>
        <v>1.4</v>
      </c>
      <c r="H18" s="92">
        <f>IF($D$6="MALE",IF($D$7&gt;999999,LOOKUP($D$5,'10_1M'!$A$7:$A$77,'10_1M'!$G$7:$G$77),IF(Main!$D$7&gt;499999,LOOKUP(Main!$D$5,'10_500K'!$A$7:$A$77,'10_500K'!$G$7:$G$77),IF(Main!$D$7&gt;249999,LOOKUP(Main!$D$5,'10_250K'!$A$7:$A$77,'10_250K'!$G$7:$G$77),IF(Main!$D$7&gt;99999,LOOKUP(Main!$D$5,'10_100K'!$A$7:$A$77,'10_100K'!$G$7:$G$77),LOOKUP(Main!$D$5,'10_50K'!$A$7:$A$77,'10_50K'!$G$7:$G$77))))),IF($D$6="FEMALE",IF($D$7&gt;999999,LOOKUP($D$5,'10_1M'!$A$7:$A$77,'10_1M'!$N$7:$N$77),IF(Main!$D$7&gt;499999,LOOKUP(Main!$D$5,'10_500K'!$A$7:$A$77,'10_500K'!$N$7:$N$77),IF(Main!$D$7&gt;249999,LOOKUP(Main!$D$5,'10_250K'!$A$7:$A$77,'10_250K'!$N$7:$N$77),IF(Main!$D$7&gt;99999,LOOKUP(Main!$D$5,'10_100K'!$A$7:$A$77,'10_100K'!$N$7:$N$77),LOOKUP(Main!$D$5,'10_50K'!$A$7:$A$77,'10_50K'!$N$7:$N$77)))))))</f>
        <v>1.74</v>
      </c>
      <c r="I18" s="92">
        <f>IF($D$6="MALE",IF($D$7&gt;999999,LOOKUP($D$5,'10_1M'!$A$7:$A$77,'10_1M'!$H$7:$H$77),IF(Main!$D$7&gt;499999,LOOKUP(Main!$D$5,'10_500K'!$A$7:$A$77,'10_500K'!$H$7:$H$77),IF(Main!$D$7&gt;249999,LOOKUP(Main!$D$5,'10_250K'!$A$7:$A$77,'10_250K'!$H$7:$H$77),IF(Main!$D$7&gt;99999,LOOKUP(Main!$D$5,'10_100K'!$A$7:$A$77,'10_100K'!$H$7:$H$77),LOOKUP(Main!$D$5,'10_50K'!$A$7:$A$77,'10_50K'!$H$7:$H$77))))),IF($D$6="FEMALE",IF($D$7&gt;999999,LOOKUP($D$5,'10_1M'!$A$7:$A$77,'10_1M'!$O$7:$O$77),IF(Main!$D$7&gt;499999,LOOKUP(Main!$D$5,'10_500K'!$A$7:$A$77,'10_500K'!$O$7:$O$77),IF(Main!$D$7&gt;249999,LOOKUP(Main!$D$5,'10_250K'!$A$7:$A$77,'10_250K'!$O$7:$O$77),IF(Main!$D$7&gt;99999,LOOKUP(Main!$D$5,'10_100K'!$A$7:$A$77,'10_100K'!$O$7:$O$77),LOOKUP(Main!$D$5,'10_50K'!$A$7:$A$77,'10_50K'!$O$7:$O$77)))))))</f>
        <v>2.38</v>
      </c>
      <c r="J18" s="93"/>
      <c r="K18" s="94"/>
      <c r="L18" s="134" t="s">
        <v>31</v>
      </c>
      <c r="M18" s="140">
        <f>IF($D$6="Male",LOOKUP($D$5,Lifesense!$A$4:$A$74,Lifesense!$B$4:$B$74),LOOKUP($D$5,Lifesense!$A$4:$A$74,Lifesense!$K$4:$K$74))</f>
        <v>1.49</v>
      </c>
      <c r="N18" s="140">
        <f>IF($D$6="Male",LOOKUP($D$5,Lifesense!$A$4:$A$74,Lifesense!$C$4:$C$74),LOOKUP($D$5,Lifesense!$A$4:$A$74,Lifesense!$L$4:$L$74))</f>
        <v>3.3400000000000003</v>
      </c>
    </row>
    <row r="19" spans="1:14" s="95" customFormat="1" ht="21" customHeight="1" thickTop="1" thickBot="1" x14ac:dyDescent="0.25">
      <c r="A19" s="90" t="s">
        <v>39</v>
      </c>
      <c r="B19" s="91"/>
      <c r="C19" s="92" t="str">
        <f>IF(D8="YES",IF($D$6="MALE",IF($D$7&gt;999999,LOOKUP($D$5,'10_1M'!$A$7:$A$77,'10_1M'!$P$7:$P$77),IF(Main!$D$7&gt;249999,LOOKUP(Main!$D$5,'10_250K'!$A$7:$A$77,'10_250K'!$P$7:$P$77),LOOKUP(Main!$D$5,'10_50K'!$A$7:$A$77,'10_50K'!$P$7:$P$77))),IF($D$6="FEMALE",IF($D$7&gt;999999,LOOKUP($D$5,'10_1M'!$A$7:$A$77,'10_1M'!$P$7:$P$77),IF(Main!$D$7&gt;249999,LOOKUP(Main!$D$5,'10_250K'!$A$7:$A$77,'10_250K'!$P$7:$P$77),LOOKUP(Main!$D$5,'10_50K'!$A$7:$A$77,'10_50K'!$P$7:$P$77))))),"")</f>
        <v/>
      </c>
      <c r="D19" s="92" t="str">
        <f>IF(D8="YES",IF($D$6="MALE",IF($D$7&gt;999999,LOOKUP($D$5,'10_1M'!$A$7:$A$77,'10_1M'!$P$7:$P$77),IF(Main!$D$7&gt;249999,LOOKUP(Main!$D$5,'10_250K'!$A$7:$A$77,'10_250K'!$P$7:$P$77),LOOKUP(Main!$D$5,'10_50K'!$A$7:$A$77,'10_50K'!$P$7:$P$77))),IF($D$6="FEMALE",IF($D$7&gt;999999,LOOKUP($D$5,'10_1M'!$A$7:$A$77,'10_1M'!$P$7:$P$77),IF(Main!$D$7&gt;249999,LOOKUP(Main!$D$5,'10_250K'!$A$7:$A$77,'10_250K'!$P$7:$P$77),LOOKUP(Main!$D$5,'10_50K'!$A$7:$A$77,'10_50K'!$P$7:$P$77))))),"")</f>
        <v/>
      </c>
      <c r="E19" s="92" t="str">
        <f>IF(D8="YES",IF($D$6="MALE",IF($D$7&gt;999999,LOOKUP($D$5,'10_1M'!$A$7:$A$77,'10_1M'!$P$7:$P$77),IF(Main!$D$7&gt;249999,LOOKUP(Main!$D$5,'10_250K'!$A$7:$A$77,'10_250K'!$P$7:$P$77),LOOKUP(Main!$D$5,'10_50K'!$A$7:$A$77,'10_50K'!$P$7:$P$77))),IF($D$6="FEMALE",IF($D$7&gt;999999,LOOKUP($D$5,'10_1M'!$A$7:$A$77,'10_1M'!$P$7:$P$77),IF(Main!$D$7&gt;249999,LOOKUP(Main!$D$5,'10_250K'!$A$7:$A$77,'10_250K'!$P$7:$P$77),LOOKUP(Main!$D$5,'10_50K'!$A$7:$A$77,'10_50K'!$P$7:$P$77))))),"")</f>
        <v/>
      </c>
      <c r="F19" s="92" t="str">
        <f>IF(D8="YES",IF($D$6="MALE",IF($D$7&gt;999999,LOOKUP($D$5,'10_1M'!$A$7:$A$77,'10_1M'!$P$7:$P$77),IF(Main!$D$7&gt;249999,LOOKUP(Main!$D$5,'10_250K'!$A$7:$A$77,'10_250K'!$P$7:$P$77),LOOKUP(Main!$D$5,'10_50K'!$A$7:$A$77,'10_50K'!$P$7:$P$77))),IF($D$6="FEMALE",IF($D$7&gt;999999,LOOKUP($D$5,'10_1M'!$A$7:$A$77,'10_1M'!$P$7:$P$77),IF(Main!$D$7&gt;249999,LOOKUP(Main!$D$5,'10_250K'!$A$7:$A$77,'10_250K'!$P$7:$P$77),LOOKUP(Main!$D$5,'10_50K'!$A$7:$A$77,'10_50K'!$P$7:$P$77))))),"")</f>
        <v/>
      </c>
      <c r="G19" s="208" t="str">
        <f>IF(D8="YES",IF($D$6="MALE",IF($D$7&gt;999999,LOOKUP($D$5,'10_1M'!$A$7:$A$77,'10_1M'!$P$7:$P$77),IF(Main!$D$7&gt;249999,LOOKUP(Main!$D$5,'10_250K'!$A$7:$A$77,'10_250K'!$P$7:$P$77),LOOKUP(Main!$D$5,'10_50K'!$A$7:$A$77,'10_50K'!$P$7:$P$77))),IF($D$6="FEMALE",IF($D$7&gt;999999,LOOKUP($D$5,'10_1M'!$A$7:$A$77,'10_1M'!$P$7:$P$77),IF(Main!$D$7&gt;249999,LOOKUP(Main!$D$5,'10_250K'!$A$7:$A$77,'10_250K'!$P$7:$P$77),LOOKUP(Main!$D$5,'10_50K'!$A$7:$A$77,'10_50K'!$P$7:$P$77))))),"")</f>
        <v/>
      </c>
      <c r="H19" s="92" t="str">
        <f>IF(D8="YES",IF($D$6="MALE",IF($D$7&gt;999999,LOOKUP($D$5,'10_1M'!$A$7:$A$77,'10_1M'!$P$7:$P$77),IF(Main!$D$7&gt;249999,LOOKUP(Main!$D$5,'10_250K'!$A$7:$A$77,'10_250K'!$P$7:$P$77),LOOKUP(Main!$D$5,'10_50K'!$A$7:$A$77,'10_50K'!$P$7:$P$77))),IF($D$6="FEMALE",IF($D$7&gt;999999,LOOKUP($D$5,'10_1M'!$A$7:$A$77,'10_1M'!$P$7:$P$77),IF(Main!$D$7&gt;249999,LOOKUP(Main!$D$5,'10_250K'!$A$7:$A$77,'10_250K'!$P$7:$P$77),LOOKUP(Main!$D$5,'10_50K'!$A$7:$A$77,'10_50K'!$P$7:$P$77))))),"")</f>
        <v/>
      </c>
      <c r="I19" s="92" t="str">
        <f>IF(D8="YES",IF($D$6="MALE",IF($D$7&gt;999999,LOOKUP($D$5,'10_1M'!$A$7:$A$77,'10_1M'!$P$7:$P$77),IF(Main!$D$7&gt;249999,LOOKUP(Main!$D$5,'10_250K'!$A$7:$A$77,'10_250K'!$P$7:$P$77),LOOKUP(Main!$D$5,'10_50K'!$A$7:$A$77,'10_50K'!$P$7:$P$77))),IF($D$6="FEMALE",IF($D$7&gt;999999,LOOKUP($D$5,'10_1M'!$A$7:$A$77,'10_1M'!$P$7:$P$77),IF(Main!$D$7&gt;249999,LOOKUP(Main!$D$5,'10_250K'!$A$7:$A$77,'10_250K'!$P$7:$P$77),LOOKUP(Main!$D$5,'10_50K'!$A$7:$A$77,'10_50K'!$P$7:$P$77))))),"")</f>
        <v/>
      </c>
      <c r="J19" s="93"/>
      <c r="K19" s="94"/>
      <c r="L19" s="135"/>
      <c r="M19" s="140"/>
      <c r="N19" s="138"/>
    </row>
    <row r="20" spans="1:14" ht="21" customHeight="1" thickTop="1" thickBot="1" x14ac:dyDescent="0.3">
      <c r="A20" s="96"/>
      <c r="B20" s="97"/>
      <c r="C20" s="47">
        <f>IF(D7&lt;100000,"Ineligible",IF(C18="Ineligible","Ineligible",IF(C19="Ineligible","Ineligible",IF($D$8="NO",(($D$7/1000)*C18)+75,(($D$7/1000)*(C18+C19))+75))))</f>
        <v>190</v>
      </c>
      <c r="D20" s="47">
        <f>IF(D7&lt;100000,"Ineligible",IF(D18="Ineligible","Ineligible",IF(D19="Ineligible","Ineligible",IF($D$8="NO",(($D$7/1000)*D18)+75,(($D$7/1000)*(D18+D19))+75))))</f>
        <v>217.5</v>
      </c>
      <c r="E20" s="47">
        <f>IF(D7&lt;100000,"Ineligible",IF(E18="Ineligible","Ineligible",IF(E19="Ineligible","Ineligible",IF($D$8="NO",(($D$7/1000)*E18)+75,(($D$7/1000)*(E18+E19))+75))))</f>
        <v>242.5</v>
      </c>
      <c r="F20" s="47">
        <f>IF(F18="Ineligible","Ineligible",IF(F19="Ineligible","Ineligible",IF($D$8="NO",(($D$7/1000)*F18)+75,(($D$7/1000)*(F18+F19))+75)))</f>
        <v>307.5</v>
      </c>
      <c r="G20" s="47">
        <f>IF(D7&lt;50000,"Ineligible",IF(G18="Ineligible","Ineligible",IF(G19="Ineligible","Ineligible",IF($D$8="NO",(($D$7/1000)*G18)+75,(($D$7/1000)*(G18+G19))+75))))</f>
        <v>425</v>
      </c>
      <c r="H20" s="47">
        <f>IF(D7&lt;100000,"Ineligible",IF(H18="Ineligible","Ineligible",IF(H19="Ineligible","Ineligible",IF($D$8="NO",(($D$7/1000)*H18)+75,(($D$7/1000)*(H18+H19))+75))))</f>
        <v>510</v>
      </c>
      <c r="I20" s="47">
        <f>IF(I18="Ineligible","Ineligible",IF(I19="Ineligible","Ineligible",IF($D$8="NO",(($D$7/1000)*I18)+75,(($D$7/1000)*(I18+I19))+75)))</f>
        <v>670</v>
      </c>
      <c r="J20" s="98"/>
      <c r="K20" s="76"/>
      <c r="L20" s="136"/>
      <c r="M20" s="132">
        <f>IF(M$18="Ineligible","Ineligible",M$18*($M$7/1000)+75)</f>
        <v>149.5</v>
      </c>
      <c r="N20" s="132">
        <f>IF(N$18="Ineligible","Ineligible",N$18*($M$7/1000)+75)</f>
        <v>242.00000000000003</v>
      </c>
    </row>
    <row r="21" spans="1:14" ht="13.5" customHeight="1" thickTop="1" thickBot="1" x14ac:dyDescent="0.25">
      <c r="A21" s="99"/>
      <c r="B21" s="100"/>
      <c r="C21" s="101"/>
      <c r="D21" s="102"/>
      <c r="E21" s="102"/>
      <c r="F21" s="103"/>
      <c r="G21" s="102"/>
      <c r="H21" s="102"/>
      <c r="I21" s="103"/>
      <c r="J21" s="104"/>
      <c r="K21" s="76"/>
      <c r="L21" s="76"/>
    </row>
    <row r="22" spans="1:14" ht="22.5" customHeight="1" thickBot="1" x14ac:dyDescent="0.3">
      <c r="A22" s="96" t="s">
        <v>32</v>
      </c>
      <c r="B22" s="105"/>
      <c r="C22" s="50"/>
      <c r="D22" s="51"/>
      <c r="E22" s="51"/>
      <c r="F22" s="51"/>
      <c r="G22" s="51"/>
      <c r="H22" s="51"/>
      <c r="I22" s="51"/>
      <c r="J22" s="98"/>
      <c r="K22" s="76"/>
      <c r="L22" s="133" t="s">
        <v>27</v>
      </c>
      <c r="M22" s="139"/>
      <c r="N22" s="137"/>
    </row>
    <row r="23" spans="1:14" s="95" customFormat="1" ht="21" customHeight="1" thickTop="1" thickBot="1" x14ac:dyDescent="0.25">
      <c r="A23" s="90" t="s">
        <v>31</v>
      </c>
      <c r="B23" s="91"/>
      <c r="C23" s="92">
        <f>IF($D$6="MALE",IF($D$7&gt;999999,LOOKUP($D$5,'15_1M'!$A$7:$A$77,'15_1M'!$B$7:$B$77),IF(Main!$D$7&gt;499999,LOOKUP(Main!$D$5,'15_500K'!$A$7:$A$77,'15_500K'!$B$7:$B$77),IF(Main!$D$7&gt;249999,LOOKUP(Main!$D$5,'15_250K'!$A$7:$A$77,'15_250K'!$B$7:$B$77),IF(Main!$D$7&gt;99999,LOOKUP(Main!$D$5,'15_100K'!$A$7:$A$77,'15_100K'!$B$7:$B$77),LOOKUP(Main!$D$5,'15_50K'!$A$7:$A$77,'15_50K'!$B$7:$B$77))))),IF($D$6="FEMALE",IF($D$7&gt;999999,LOOKUP($D$5,'15_1M'!$A$7:$A$77,'15_1M'!$I$7:$I$77),IF(Main!$D$7&gt;499999,LOOKUP(Main!$D$5,'15_500K'!$A$7:$A$77,'15_500K'!$I$7:$I$77),IF(Main!$D$7&gt;249999,LOOKUP(Main!$D$5,'15_250K'!$A$7:$A$77,'15_250K'!$I$7:$I$77),IF(Main!$D$7&gt;99999,LOOKUP(Main!$D$5,'15_100K'!$A$7:$A$77,'15_100K'!$I$7:$I$77),LOOKUP(Main!$D$5,'15_50K'!$A$7:$A$77,'15_50K'!$I$7:$I$77)))))))</f>
        <v>0.64</v>
      </c>
      <c r="D23" s="92">
        <f>IF($D$6="MALE",IF($D$7&gt;999999,LOOKUP($D$5,'15_1M'!$A$7:$A$77,'15_1M'!$C$7:$C$77),IF(Main!$D$7&gt;499999,LOOKUP(Main!$D$5,'15_500K'!$A$7:$A$77,'15_500K'!$C$7:$C$77),IF(Main!$D$7&gt;249999,LOOKUP(Main!$D$5,'15_250K'!$A$7:$A$77,'15_250K'!$C$7:$C$77),IF(Main!$D$7&gt;99999,LOOKUP(Main!$D$5,'15_100K'!$A$7:$A$77,'15_100K'!$C$7:$C$77),LOOKUP(Main!$D$5,'15_50K'!$A$7:$A$77,'15_50K'!$C$7:$C$77))))),IF($D$6="FEMALE",IF($D$7&gt;999999,LOOKUP($D$5,'15_1M'!$A$7:$A$77,'15_1M'!$J$7:$J$77),IF(Main!$D$7&gt;499999,LOOKUP(Main!$D$5,'15_500K'!$A$7:$A$77,'15_500K'!$J$7:$J$77),IF(Main!$D$7&gt;249999,LOOKUP(Main!$D$5,'15_250K'!$A$7:$A$77,'15_250K'!$J$7:$J$77),IF(Main!$D$7&gt;99999,LOOKUP(Main!$D$5,'15_100K'!$A$7:$A$77,'15_100K'!$J$7:$J$77),LOOKUP(Main!$D$5,'15_50K'!$A$7:$A$77,'15_50K'!$J$7:$J$77)))))))</f>
        <v>0.78</v>
      </c>
      <c r="E23" s="92">
        <f>IF($D$6="MALE",IF($D$7&gt;999999,LOOKUP($D$5,'15_1M'!$A$7:$A$77,'15_1M'!$D$7:$D$77),IF(Main!$D$7&gt;499999,LOOKUP(Main!$D$5,'15_500K'!$A$7:$A$77,'15_500K'!$D$7:$D$77),IF(Main!$D$7&gt;249999,LOOKUP(Main!$D$5,'15_250K'!$A$7:$A$77,'15_250K'!$D$7:$D$77),IF(Main!$D$7&gt;99999,LOOKUP(Main!$D$5,'15_100K'!$A$7:$A$77,'15_100K'!$D$7:$D$77),LOOKUP(Main!$D$5,'15_50K'!$A$7:$A$77,'15_50K'!$D$7:$D$77))))),IF($D$6="FEMALE",IF($D$7&gt;999999,LOOKUP($D$5,'15_1M'!$A$7:$A$77,'15_1M'!$K$7:$K$77),IF(Main!$D$7&gt;499999,LOOKUP(Main!$D$5,'15_500K'!$A$7:$A$77,'15_500K'!$K$7:$K$77),IF(Main!$D$7&gt;249999,LOOKUP(Main!$D$5,'15_250K'!$A$7:$A$77,'15_250K'!$K$7:$K$77),IF(Main!$D$7&gt;99999,LOOKUP(Main!$D$5,'15_100K'!$A$7:$A$77,'15_100K'!$K$7:$K$77),LOOKUP(Main!$D$5,'15_50K'!$A$7:$A$77,'15_50K'!$K$7:$K$77)))))))</f>
        <v>0.89</v>
      </c>
      <c r="F23" s="92">
        <f>IF($D$6="MALE",IF($D$7&gt;999999,LOOKUP($D$5,'15_1M'!$A$7:$A$77,'15_1M'!$E$7:$E$77),IF(Main!$D$7&gt;499999,LOOKUP(Main!$D$5,'15_500K'!$A$7:$A$77,'15_500K'!$E$7:$E$77),IF(Main!$D$7&gt;249999,LOOKUP(Main!$D$5,'15_250K'!$A$7:$A$77,'15_250K'!$E$7:$E$77),IF(Main!$D$7&gt;99999,LOOKUP(Main!$D$5,'15_100K'!$A$7:$A$77,'15_100K'!$E$7:$E$77),LOOKUP(Main!$D$5,'15_50K'!$A$7:$A$77,'15_50K'!$E$7:$E$77))))),IF($D$6="FEMALE",IF($D$7&gt;999999,LOOKUP($D$5,'15_1M'!$A$7:$A$77,'15_1M'!$L$7:$L$77),IF(Main!$D$7&gt;499999,LOOKUP(Main!$D$5,'15_500K'!$A$7:$A$77,'15_500K'!$L$7:$L$77),IF(Main!$D$7&gt;249999,LOOKUP(Main!$D$5,'15_250K'!$A$7:$A$77,'15_250K'!$L$7:$L$77),IF(Main!$D$7&gt;99999,LOOKUP(Main!$D$5,'15_100K'!$A$7:$A$77,'15_100K'!$L$7:$L$77),LOOKUP(Main!$D$5,'15_50K'!$A$7:$A$77,'15_50K'!$L$7:$L$77)))))))</f>
        <v>1.1200000000000001</v>
      </c>
      <c r="G23" s="92">
        <f>IF($D$6="MALE",IF($D$7&gt;999999,LOOKUP($D$5,'15_1M'!$A$7:$A$77,'15_1M'!$F$7:$F$77),IF(Main!$D$7&gt;499999,LOOKUP(Main!$D$5,'15_500K'!$A$7:$A$77,'15_500K'!$F$7:$F$77),IF(Main!$D$7&gt;249999,LOOKUP(Main!$D$5,'15_250K'!$A$7:$A$77,'15_250K'!$F$7:$F$77),IF(Main!$D$7&gt;99999,LOOKUP(Main!$D$5,'15_100K'!$A$7:$A$77,'15_100K'!$F$7:$F$77),LOOKUP(Main!$D$5,'15_50K'!$A$7:$A$77,'15_50K'!$F$7:$F$77))))),IF($D$6="FEMALE",IF($D$7&gt;999999,LOOKUP($D$5,'15_1M'!$A$7:$A$77,'15_1M'!$M$7:$M$77),IF(Main!$D$7&gt;499999,LOOKUP(Main!$D$5,'15_500K'!$A$7:$A$77,'15_500K'!$M$7:$M$77),IF(Main!$D$7&gt;249999,LOOKUP(Main!$D$5,'15_250K'!$A$7:$A$77,'15_250K'!$M$7:$M$77),IF(Main!$D$7&gt;99999,LOOKUP(Main!$D$5,'15_100K'!$A$7:$A$77,'15_100K'!$M$7:$M$77),LOOKUP(Main!$D$5,'15_50K'!$A$7:$A$77,'15_50K'!$M$7:$M$77)))))))</f>
        <v>1.68</v>
      </c>
      <c r="H23" s="92">
        <f>IF($D$6="MALE",IF($D$7&gt;999999,LOOKUP($D$5,'15_1M'!$A$7:$A$77,'15_1M'!$G$7:$G$77),IF(Main!$D$7&gt;499999,LOOKUP(Main!$D$5,'15_500K'!$A$7:$A$77,'15_500K'!$G$7:$G$77),IF(Main!$D$7&gt;249999,LOOKUP(Main!$D$5,'15_250K'!$A$7:$A$77,'15_250K'!$G$7:$G$77),IF(Main!$D$7&gt;99999,LOOKUP(Main!$D$5,'15_100K'!$A$7:$A$77,'15_100K'!$G$7:$G$77),LOOKUP(Main!$D$5,'15_50K'!$A$7:$A$77,'15_50K'!$G$7:$G$77))))),IF($D$6="FEMALE",IF($D$7&gt;999999,LOOKUP($D$5,'15_1M'!$A$7:$A$77,'15_1M'!$N$7:$N$77),IF(Main!$D$7&gt;499999,LOOKUP(Main!$D$5,'15_500K'!$A$7:$A$77,'15_500K'!$N$7:$N$77),IF(Main!$D$7&gt;249999,LOOKUP(Main!$D$5,'15_250K'!$A$7:$A$77,'15_250K'!$N$7:$N$77),IF(Main!$D$7&gt;99999,LOOKUP(Main!$D$5,'15_100K'!$A$7:$A$77,'15_100K'!$N$7:$N$77),LOOKUP(Main!$D$5,'15_50K'!$A$7:$A$77,'15_50K'!$N$7:$N$77)))))))</f>
        <v>2.82</v>
      </c>
      <c r="I23" s="92">
        <f>IF($D$6="MALE",IF($D$7&gt;999999,LOOKUP($D$5,'15_1M'!$A$7:$A$77,'15_1M'!$H$7:$H$77),IF(Main!$D$7&gt;499999,LOOKUP(Main!$D$5,'15_500K'!$A$7:$A$77,'15_500K'!$H$7:$H$77),IF(Main!$D$7&gt;249999,LOOKUP(Main!$D$5,'15_250K'!$A$7:$A$77,'15_250K'!$H$7:$H$77),IF(Main!$D$7&gt;99999,LOOKUP(Main!$D$5,'15_100K'!$A$7:$A$77,'15_100K'!$H$7:$H$77),LOOKUP(Main!$D$5,'15_50K'!$A$7:$A$77,'15_50K'!$H$7:$H$77))))),IF($D$6="FEMALE",IF($D$7&gt;999999,LOOKUP($D$5,'15_1M'!$A$7:$A$77,'15_1M'!$O$7:$O$77),IF(Main!$D$7&gt;499999,LOOKUP(Main!$D$5,'15_500K'!$A$7:$A$77,'15_500K'!$O$7:$O$77),IF(Main!$D$7&gt;249999,LOOKUP(Main!$D$5,'15_250K'!$A$7:$A$77,'15_250K'!$O$7:$O$77),IF(Main!$D$7&gt;99999,LOOKUP(Main!$D$5,'15_100K'!$A$7:$A$77,'15_100K'!$O$7:$O$77),LOOKUP(Main!$D$5,'15_50K'!$A$7:$A$77,'15_50K'!$O$7:$O$77)))))))</f>
        <v>3.09</v>
      </c>
      <c r="J23" s="93"/>
      <c r="K23" s="94"/>
      <c r="L23" s="134" t="s">
        <v>31</v>
      </c>
      <c r="M23" s="140">
        <f>IF($D$6="Male",LOOKUP($D$5,Lifesense!$A$4:$A$74,Lifesense!$D$4:$D$74),LOOKUP($D$5,Lifesense!$A$4:$A$74,Lifesense!$M$4:$M$74))</f>
        <v>1.54</v>
      </c>
      <c r="N23" s="140">
        <f>IF($D$6="Male",LOOKUP($D$5,Lifesense!$A$4:$A$74,Lifesense!$E$4:$E$74),LOOKUP($D$5,Lifesense!$A$4:$A$74,Lifesense!$N$4:$N$74))</f>
        <v>3.39</v>
      </c>
    </row>
    <row r="24" spans="1:14" s="95" customFormat="1" ht="21" customHeight="1" thickTop="1" thickBot="1" x14ac:dyDescent="0.25">
      <c r="A24" s="90" t="s">
        <v>39</v>
      </c>
      <c r="B24" s="91"/>
      <c r="C24" s="92" t="str">
        <f>IF(D8="YES",IF($D$6="MALE",IF($D$7&gt;999999,LOOKUP($D$5,'15_1M'!$A$7:$A$77,'15_1M'!$P$7:$P$77),IF(Main!$D$7&gt;249999,LOOKUP(Main!$D$5,'15_250K'!$A$7:$A$77,'15_250K'!$P$7:$P$77),LOOKUP(Main!$D$5,'15_50K'!$A$7:$A$77,'15_50K'!$P$7:$P$77))),IF($D$6="FEMALE",IF($D$7&gt;999999,LOOKUP($D$5,'15_1M'!$A$7:$A$77,'15_1M'!$P$7:$P$77),IF(Main!$D$7&gt;249999,LOOKUP(Main!$D$5,'15_250K'!$A$7:$A$77,'15_250K'!$P$7:$P$77),LOOKUP(Main!$D$5,'15_50K'!$A$7:$A$77,'15_50K'!$P$7:$P$77))))),"")</f>
        <v/>
      </c>
      <c r="D24" s="92" t="str">
        <f>IF(D8="YES",IF($D$6="MALE",IF($D$7&gt;999999,LOOKUP($D$5,'15_1M'!$A$7:$A$77,'15_1M'!$P$7:$P$77),IF(Main!$D$7&gt;249999,LOOKUP(Main!$D$5,'15_250K'!$A$7:$A$77,'15_250K'!$P$7:$P$77),LOOKUP(Main!$D$5,'15_50K'!$A$7:$A$77,'15_50K'!$P$7:$P$77))),IF($D$6="FEMALE",IF($D$7&gt;999999,LOOKUP($D$5,'15_1M'!$A$7:$A$77,'15_1M'!$P$7:$P$77),IF(Main!$D$7&gt;249999,LOOKUP(Main!$D$5,'15_250K'!$A$7:$A$77,'15_250K'!$P$7:$P$77),LOOKUP(Main!$D$5,'15_50K'!$A$7:$A$77,'15_50K'!$P$7:$P$77))))),"")</f>
        <v/>
      </c>
      <c r="E24" s="92" t="str">
        <f>IF(D8="YES",IF($D$6="MALE",IF($D$7&gt;999999,LOOKUP($D$5,'15_1M'!$A$7:$A$77,'15_1M'!$P$7:$P$77),IF(Main!$D$7&gt;249999,LOOKUP(Main!$D$5,'15_250K'!$A$7:$A$77,'15_250K'!$P$7:$P$77),LOOKUP(Main!$D$5,'15_50K'!$A$7:$A$77,'15_50K'!$P$7:$P$77))),IF($D$6="FEMALE",IF($D$7&gt;999999,LOOKUP($D$5,'15_1M'!$A$7:$A$77,'15_1M'!$P$7:$P$77),IF(Main!$D$7&gt;249999,LOOKUP(Main!$D$5,'15_250K'!$A$7:$A$77,'15_250K'!$P$7:$P$77),LOOKUP(Main!$D$5,'15_50K'!$A$7:$A$77,'15_50K'!$P$7:$P$77))))),"")</f>
        <v/>
      </c>
      <c r="F24" s="92" t="str">
        <f>IF(D8="YES",IF($D$6="MALE",IF($D$7&gt;999999,LOOKUP($D$5,'15_1M'!$A$7:$A$77,'15_1M'!$P$7:$P$77),IF(Main!$D$7&gt;249999,LOOKUP(Main!$D$5,'15_250K'!$A$7:$A$77,'15_250K'!$P$7:$P$77),LOOKUP(Main!$D$5,'15_50K'!$A$7:$A$77,'15_50K'!$P$7:$P$77))),IF($D$6="FEMALE",IF($D$7&gt;999999,LOOKUP($D$5,'15_1M'!$A$7:$A$77,'15_1M'!$P$7:$P$77),IF(Main!$D$7&gt;249999,LOOKUP(Main!$D$5,'15_250K'!$A$7:$A$77,'15_250K'!$P$7:$P$77),LOOKUP(Main!$D$5,'15_50K'!$A$7:$A$77,'15_50K'!$P$7:$P$77))))),"")</f>
        <v/>
      </c>
      <c r="G24" s="92" t="str">
        <f>IF(D8="YES",IF($D$6="MALE",IF($D$7&gt;999999,LOOKUP($D$5,'15_1M'!$A$7:$A$77,'15_1M'!$P$7:$P$77),IF(Main!$D$7&gt;249999,LOOKUP(Main!$D$5,'15_250K'!$A$7:$A$77,'15_250K'!$P$7:$P$77),LOOKUP(Main!$D$5,'15_50K'!$A$7:$A$77,'15_50K'!$P$7:$P$77))),IF($D$6="FEMALE",IF($D$7&gt;999999,LOOKUP($D$5,'15_1M'!$A$7:$A$77,'15_1M'!$P$7:$P$77),IF(Main!$D$7&gt;249999,LOOKUP(Main!$D$5,'15_250K'!$A$7:$A$77,'15_250K'!$P$7:$P$77),LOOKUP(Main!$D$5,'15_50K'!$A$7:$A$77,'15_50K'!$P$7:$P$77))))),"")</f>
        <v/>
      </c>
      <c r="H24" s="92" t="str">
        <f>IF(D8="YES",IF($D$6="MALE",IF($D$7&gt;999999,LOOKUP($D$5,'15_1M'!$A$7:$A$77,'15_1M'!$P$7:$P$77),IF(Main!$D$7&gt;249999,LOOKUP(Main!$D$5,'15_250K'!$A$7:$A$77,'15_250K'!$P$7:$P$77),LOOKUP(Main!$D$5,'15_50K'!$A$7:$A$77,'15_50K'!$P$7:$P$77))),IF($D$6="FEMALE",IF($D$7&gt;999999,LOOKUP($D$5,'15_1M'!$A$7:$A$77,'15_1M'!$P$7:$P$77),IF(Main!$D$7&gt;249999,LOOKUP(Main!$D$5,'15_250K'!$A$7:$A$77,'15_250K'!$P$7:$P$77),LOOKUP(Main!$D$5,'15_50K'!$A$7:$A$77,'15_50K'!$P$7:$P$77))))),"")</f>
        <v/>
      </c>
      <c r="I24" s="92" t="str">
        <f>IF(D8="YES",IF($D$6="MALE",IF($D$7&gt;999999,LOOKUP($D$5,'15_1M'!$A$7:$A$77,'15_1M'!$P$7:$P$77),IF(Main!$D$7&gt;249999,LOOKUP(Main!$D$5,'15_250K'!$A$7:$A$77,'15_250K'!$P$7:$P$77),LOOKUP(Main!$D$5,'15_50K'!$A$7:$A$77,'15_50K'!$P$7:$P$77))),IF($D$6="FEMALE",IF($D$7&gt;999999,LOOKUP($D$5,'15_1M'!$A$7:$A$77,'15_1M'!$P$7:$P$77),IF(Main!$D$7&gt;249999,LOOKUP(Main!$D$5,'15_250K'!$A$7:$A$77,'15_250K'!$P$7:$P$77),LOOKUP(Main!$D$5,'15_50K'!$A$7:$A$77,'15_50K'!$P$7:$P$77))))),"")</f>
        <v/>
      </c>
      <c r="J24" s="93"/>
      <c r="K24" s="94"/>
      <c r="L24" s="135"/>
      <c r="M24" s="140"/>
      <c r="N24" s="138"/>
    </row>
    <row r="25" spans="1:14" ht="21" customHeight="1" thickTop="1" thickBot="1" x14ac:dyDescent="0.3">
      <c r="A25" s="96"/>
      <c r="B25" s="97"/>
      <c r="C25" s="47">
        <f>IF(D7&lt;100000,"Ineligible",IF(C23="Ineligible","Ineligible",IF(C24="Ineligible","Ineligible",IF($D$8="NO",(($D$7/1000)*C23)+75,(($D$7/1000)*(C23+C24))+75))))</f>
        <v>235</v>
      </c>
      <c r="D25" s="47">
        <f>IF(D7&lt;100000,"Ineligible",IF(D23="ineligible","Ineligible",IF(D24="ineligible","Ineligible",IF($D$8="NO",(($D$7/1000)*D23)+75,(($D$7/1000)*(D23+D24))+75))))</f>
        <v>270</v>
      </c>
      <c r="E25" s="47">
        <f>IF(D7&lt;100000,"Ineligible",IF(E23="Ineligible","Ineligible",IF(E24="Ineligible","Ineligible",IF($D$8="NO",(($D$7/1000)*E23)+75,(($D$7/1000)*(E23+E24))+75))))</f>
        <v>297.5</v>
      </c>
      <c r="F25" s="47">
        <f>IF(F23="Ineligible","Ineligible",IF(F24="Ineligible","Ineligible",IF($D$8="NO",(($D$7/1000)*F23)+75,(($D$7/1000)*(F23+F24))+75)))</f>
        <v>355</v>
      </c>
      <c r="G25" s="47">
        <f>IF(D7&lt;50000,"Ineligible",IF(G23="Ineligible","Ineligible",IF(G24="Ineligible","Ineligible",IF($D$8="NO",(($D$7/1000)*G23)+75,(($D$7/1000)*(G23+G24))+75))))</f>
        <v>495</v>
      </c>
      <c r="H25" s="47">
        <f>IF(D7&lt;100000,"Ineligible",IF(H23="Ineligible","Ineligible",IF(H24="Ineligible","Ineligible",IF($D$8="NO",(($D$7/1000)*H23)+75,(($D$7/1000)*(H23+H24))+75))))</f>
        <v>780</v>
      </c>
      <c r="I25" s="47">
        <f>IF(I23="Ineligible","Ineligible",IF(I24="Ineligible","Ineligible",IF($D$8="NO",(($D$7/1000)*I23)+75,(($D$7/1000)*(I23+I24))+75)))</f>
        <v>847.5</v>
      </c>
      <c r="J25" s="98"/>
      <c r="K25" s="94"/>
      <c r="L25" s="136"/>
      <c r="M25" s="132">
        <f>IF(M23="Ineligible","Ineligible",M23*($M$7/1000)+75)</f>
        <v>152</v>
      </c>
      <c r="N25" s="132">
        <f>IF(N23="Ineligible","Ineligible",N23*($M$7/1000)+75)</f>
        <v>244.5</v>
      </c>
    </row>
    <row r="26" spans="1:14" ht="13.5" customHeight="1" thickTop="1" thickBot="1" x14ac:dyDescent="0.25">
      <c r="A26" s="99"/>
      <c r="B26" s="100"/>
      <c r="C26" s="101"/>
      <c r="D26" s="102"/>
      <c r="E26" s="102"/>
      <c r="F26" s="103"/>
      <c r="G26" s="102"/>
      <c r="H26" s="102"/>
      <c r="I26" s="103"/>
      <c r="J26" s="104"/>
      <c r="K26" s="76"/>
      <c r="L26" s="76"/>
    </row>
    <row r="27" spans="1:14" ht="22.5" customHeight="1" thickBot="1" x14ac:dyDescent="0.3">
      <c r="A27" s="106" t="s">
        <v>29</v>
      </c>
      <c r="B27" s="86"/>
      <c r="C27" s="87"/>
      <c r="D27" s="88"/>
      <c r="E27" s="88"/>
      <c r="F27" s="88"/>
      <c r="G27" s="88"/>
      <c r="H27" s="88"/>
      <c r="I27" s="88"/>
      <c r="J27" s="89"/>
      <c r="K27" s="76"/>
      <c r="L27" s="133" t="s">
        <v>84</v>
      </c>
      <c r="M27" s="139"/>
      <c r="N27" s="137"/>
    </row>
    <row r="28" spans="1:14" s="95" customFormat="1" ht="21" customHeight="1" thickTop="1" thickBot="1" x14ac:dyDescent="0.25">
      <c r="A28" s="90" t="s">
        <v>31</v>
      </c>
      <c r="B28" s="107"/>
      <c r="C28" s="92">
        <f>IF($D$6="MALE",IF($D$7&gt;999999,LOOKUP($D$5,'20_1M'!$A$7:$A$77,'20_1M'!$B$7:$B$77),IF(Main!$D$7&gt;499999,LOOKUP(Main!$D$5,'20_500K'!$A$7:$A$77,'20_500K'!$B$7:$B$77),IF(Main!$D$7&gt;249999,LOOKUP(Main!$D$5,'20_250K'!$A$7:$A$77,'20_250K'!$B$7:$B$77),IF(Main!$D$7&gt;99999,LOOKUP(Main!$D$5,'20_100K'!$A$7:$A$77,'20_100K'!$B$7:$B$77),LOOKUP(Main!$D$5,'20_50K'!$A$7:$A$77,'20_50K'!$B$7:$B$77))))),IF($D$6="FEMALE",IF($D$7&gt;999999,LOOKUP($D$5,'20_1M'!$A$7:$A$77,'20_1M'!$I$7:$I$77),IF(Main!$D$7&gt;499999,LOOKUP(Main!$D$5,'20_500K'!$A$7:$A$77,'20_500K'!$I$7:$I$77),IF(Main!$D$7&gt;249999,LOOKUP(Main!$D$5,'20_250K'!$A$7:$A$77,'20_250K'!$I$7:$I$77),IF(Main!$D$7&gt;99999,LOOKUP(Main!$D$5,'20_100K'!$A$7:$A$77,'20_100K'!$I$7:$I$77),LOOKUP(Main!$D$5,'20_50K'!$A$7:$A$77,'20_50K'!$I$7:$I$77)))))))</f>
        <v>0.77</v>
      </c>
      <c r="D28" s="92">
        <f>IF($D$6="MALE",IF($D$7&gt;999999,LOOKUP($D$5,'20_1M'!$A$7:$A$77,'20_1M'!$C$7:$C$77),IF(Main!$D$7&gt;499999,LOOKUP(Main!$D$5,'20_500K'!$A$7:$A$77,'20_500K'!$C$7:$C$77),IF(Main!$D$7&gt;249999,LOOKUP(Main!$D$5,'20_250K'!$A$7:$A$77,'20_250K'!$C$7:$C$77),IF(Main!$D$7&gt;99999,LOOKUP(Main!$D$5,'20_100K'!$A$7:$A$77,'20_100K'!$C$7:$C$77),LOOKUP(Main!$D$5,'20_50K'!$A$7:$A$77,'20_50K'!$C$7:$C$77))))),IF($D$6="FEMALE",IF($D$7&gt;999999,LOOKUP($D$5,'20_1M'!$A$7:$A$77,'20_1M'!$J$7:$J$77),IF(Main!$D$7&gt;499999,LOOKUP(Main!$D$5,'20_500K'!$A$7:$A$77,'20_500K'!$J$7:$J$77),IF(Main!$D$7&gt;249999,LOOKUP(Main!$D$5,'20_250K'!$A$7:$A$77,'20_250K'!$J$7:$J$77),IF(Main!$D$7&gt;99999,LOOKUP(Main!$D$5,'20_100K'!$A$7:$A$77,'20_100K'!$J$7:$J$77),LOOKUP(Main!$D$5,'20_50K'!$A$7:$A$77,'20_50K'!$J$7:$J$77)))))))</f>
        <v>1.02</v>
      </c>
      <c r="E28" s="92">
        <f>IF($D$6="MALE",IF($D$7&gt;999999,LOOKUP($D$5,'20_1M'!$A$7:$A$77,'20_1M'!$D$7:$D$77),IF(Main!$D$7&gt;499999,LOOKUP(Main!$D$5,'20_500K'!$A$7:$A$77,'20_500K'!$D$7:$D$77),IF(Main!$D$7&gt;249999,LOOKUP(Main!$D$5,'20_250K'!$A$7:$A$77,'20_250K'!$D$7:$D$77),IF(Main!$D$7&gt;99999,LOOKUP(Main!$D$5,'20_100K'!$A$7:$A$77,'20_100K'!$D$7:$D$77),LOOKUP(Main!$D$5,'20_50K'!$A$7:$A$77,'20_50K'!$D$7:$D$77))))),IF($D$6="FEMALE",IF($D$7&gt;999999,LOOKUP($D$5,'20_1M'!$A$7:$A$77,'20_1M'!$K$7:$K$77),IF(Main!$D$7&gt;499999,LOOKUP(Main!$D$5,'20_500K'!$A$7:$A$77,'20_500K'!$K$7:$K$77),IF(Main!$D$7&gt;249999,LOOKUP(Main!$D$5,'20_250K'!$A$7:$A$77,'20_250K'!$K$7:$K$77),IF(Main!$D$7&gt;99999,LOOKUP(Main!$D$5,'20_100K'!$A$7:$A$77,'20_100K'!$K$7:$K$77),LOOKUP(Main!$D$5,'20_50K'!$A$7:$A$77,'20_50K'!$K$7:$K$77)))))))</f>
        <v>1.27</v>
      </c>
      <c r="F28" s="92">
        <f>IF($D$6="MALE",IF($D$7&gt;999999,LOOKUP($D$5,'20_1M'!$A$7:$A$77,'20_1M'!$E$7:$E$77),IF(Main!$D$7&gt;499999,LOOKUP(Main!$D$5,'20_500K'!$A$7:$A$77,'20_500K'!$E$7:$E$77),IF(Main!$D$7&gt;249999,LOOKUP(Main!$D$5,'20_250K'!$A$7:$A$77,'20_250K'!$E$7:$E$77),IF(Main!$D$7&gt;99999,LOOKUP(Main!$D$5,'20_100K'!$A$7:$A$77,'20_100K'!$E$7:$E$77),LOOKUP(Main!$D$5,'20_50K'!$A$7:$A$77,'20_50K'!$E$7:$E$77))))),IF($D$6="FEMALE",IF($D$7&gt;999999,LOOKUP($D$5,'20_1M'!$A$7:$A$77,'20_1M'!$L$7:$L$77),IF(Main!$D$7&gt;499999,LOOKUP(Main!$D$5,'20_500K'!$A$7:$A$77,'20_500K'!$L$7:$L$77),IF(Main!$D$7&gt;249999,LOOKUP(Main!$D$5,'20_250K'!$A$7:$A$77,'20_250K'!$L$7:$L$77),IF(Main!$D$7&gt;99999,LOOKUP(Main!$D$5,'20_100K'!$A$7:$A$77,'20_100K'!$L$7:$L$77),LOOKUP(Main!$D$5,'20_50K'!$A$7:$A$77,'20_50K'!$L$7:$L$77)))))))</f>
        <v>1.56</v>
      </c>
      <c r="G28" s="92">
        <f>IF($D$6="MALE",IF($D$7&gt;999999,LOOKUP($D$5,'20_1M'!$A$7:$A$77,'20_1M'!$F$7:$F$77),IF(Main!$D$7&gt;499999,LOOKUP(Main!$D$5,'20_500K'!$A$7:$A$77,'20_500K'!$F$7:$F$77),IF(Main!$D$7&gt;249999,LOOKUP(Main!$D$5,'20_250K'!$A$7:$A$77,'20_250K'!$F$7:$F$77),IF(Main!$D$7&gt;99999,LOOKUP(Main!$D$5,'20_100K'!$A$7:$A$77,'20_100K'!$F$7:$F$77),LOOKUP(Main!$D$5,'20_50K'!$A$7:$A$77,'20_50K'!$F$7:$F$77))))),IF($D$6="FEMALE",IF($D$7&gt;999999,LOOKUP($D$5,'20_1M'!$A$7:$A$77,'20_1M'!$M$7:$M$77),IF(Main!$D$7&gt;499999,LOOKUP(Main!$D$5,'20_500K'!$A$7:$A$77,'20_500K'!$M$7:$M$77),IF(Main!$D$7&gt;249999,LOOKUP(Main!$D$5,'20_250K'!$A$7:$A$77,'20_250K'!$M$7:$M$77),IF(Main!$D$7&gt;99999,LOOKUP(Main!$D$5,'20_100K'!$A$7:$A$77,'20_100K'!$M$7:$M$77),LOOKUP(Main!$D$5,'20_50K'!$A$7:$A$77,'20_50K'!$M$7:$M$77)))))))</f>
        <v>2.34</v>
      </c>
      <c r="H28" s="92">
        <f>IF($D$6="MALE",IF($D$7&gt;999999,LOOKUP($D$5,'20_1M'!$A$7:$A$77,'20_1M'!$G$7:$G$77),IF(Main!$D$7&gt;499999,LOOKUP(Main!$D$5,'20_500K'!$A$7:$A$77,'20_500K'!$G$7:$G$77),IF(Main!$D$7&gt;249999,LOOKUP(Main!$D$5,'20_250K'!$A$7:$A$77,'20_250K'!$G$7:$G$77),IF(Main!$D$7&gt;99999,LOOKUP(Main!$D$5,'20_100K'!$A$7:$A$77,'20_100K'!$G$7:$G$77),LOOKUP(Main!$D$5,'20_50K'!$A$7:$A$77,'20_50K'!$G$7:$G$77))))),IF($D$6="FEMALE",IF($D$7&gt;999999,LOOKUP($D$5,'20_1M'!$A$7:$A$77,'20_1M'!$N$7:$N$77),IF(Main!$D$7&gt;499999,LOOKUP(Main!$D$5,'20_500K'!$A$7:$A$77,'20_500K'!$N$7:$N$77),IF(Main!$D$7&gt;249999,LOOKUP(Main!$D$5,'20_250K'!$A$7:$A$77,'20_250K'!$N$7:$N$77),IF(Main!$D$7&gt;99999,LOOKUP(Main!$D$5,'20_100K'!$A$7:$A$77,'20_100K'!$N$7:$N$77),LOOKUP(Main!$D$5,'20_50K'!$A$7:$A$77,'20_50K'!$N$7:$N$77)))))))</f>
        <v>3.25</v>
      </c>
      <c r="I28" s="92">
        <f>IF($D$6="MALE",IF($D$7&gt;999999,LOOKUP($D$5,'20_1M'!$A$7:$A$77,'20_1M'!$H$7:$H$77),IF(Main!$D$7&gt;499999,LOOKUP(Main!$D$5,'20_500K'!$A$7:$A$77,'20_500K'!$H$7:$H$77),IF(Main!$D$7&gt;249999,LOOKUP(Main!$D$5,'20_250K'!$A$7:$A$77,'20_250K'!$H$7:$H$77),IF(Main!$D$7&gt;99999,LOOKUP(Main!$D$5,'20_100K'!$A$7:$A$77,'20_100K'!$H$7:$H$77),LOOKUP(Main!$D$5,'20_50K'!$A$7:$A$77,'20_50K'!$H$7:$H$77))))),IF($D$6="FEMALE",IF($D$7&gt;999999,LOOKUP($D$5,'20_1M'!$A$7:$A$77,'20_1M'!$O$7:$O$77),IF(Main!$D$7&gt;499999,LOOKUP(Main!$D$5,'20_500K'!$A$7:$A$77,'20_500K'!$O$7:$O$77),IF(Main!$D$7&gt;249999,LOOKUP(Main!$D$5,'20_250K'!$A$7:$A$77,'20_250K'!$O$7:$O$77),IF(Main!$D$7&gt;99999,LOOKUP(Main!$D$5,'20_100K'!$A$7:$A$77,'20_100K'!$O$7:$O$77),LOOKUP(Main!$D$5,'20_50K'!$A$7:$A$77,'20_50K'!$O$7:$O$77)))))))</f>
        <v>3.86</v>
      </c>
      <c r="J28" s="93"/>
      <c r="K28" s="94"/>
      <c r="L28" s="134" t="s">
        <v>31</v>
      </c>
      <c r="M28" s="140">
        <f>IF($D$6="Male",LOOKUP($D$5,Lifesense!$A$4:$A$74,Lifesense!$F$4:$F$74),LOOKUP($D$5,Lifesense!$A$4:$A$74,Lifesense!$O$4:$O$74))</f>
        <v>1.8</v>
      </c>
      <c r="N28" s="140">
        <f>IF($D$6="Male",LOOKUP($D$5,Lifesense!$A$4:$A$74,Lifesense!$G$4:$G$74),LOOKUP($D$5,Lifesense!$A$4:$A$74,Lifesense!$P$4:$P$74))</f>
        <v>4.0199999999999996</v>
      </c>
    </row>
    <row r="29" spans="1:14" s="95" customFormat="1" ht="21" customHeight="1" thickTop="1" thickBot="1" x14ac:dyDescent="0.25">
      <c r="A29" s="90" t="s">
        <v>39</v>
      </c>
      <c r="B29" s="91"/>
      <c r="C29" s="92" t="str">
        <f>IF(D8="YES",IF($D$6="MALE",IF($D$7&gt;999999,LOOKUP($D$5,'20_1M'!$A$7:$A$77,'20_1M'!$P$7:$P$77),IF(Main!$D$7&gt;249999,LOOKUP(Main!$D$5,'20_250K'!$A$7:$A$77,'20_250K'!$P$7:$P$77),LOOKUP(Main!$D$5,'20_50K'!$A$7:$A$77,'20_50K'!$P$7:$P$77))),IF($D$6="FEMALE",IF($D$7&gt;999999,LOOKUP($D$5,'20_1M'!$A$7:$A$77,'20_1M'!$P$7:$P$77),IF(Main!$D$7&gt;249999,LOOKUP(Main!$D$5,'20_250K'!$A$7:$A$77,'20_250K'!$P$7:$P$77),LOOKUP(Main!$D$5,'20_50K'!$A$7:$A$77,'20_50K'!$P$7:$P$77))))),"")</f>
        <v/>
      </c>
      <c r="D29" s="92" t="str">
        <f>IF(D8="YES",IF($D$6="MALE",IF($D$7&gt;999999,LOOKUP($D$5,'20_1M'!$A$7:$A$77,'20_1M'!$P$7:$P$77),IF(Main!$D$7&gt;249999,LOOKUP(Main!$D$5,'20_250K'!$A$7:$A$77,'20_250K'!$P$7:$P$77),LOOKUP(Main!$D$5,'20_50K'!$A$7:$A$77,'20_50K'!$P$7:$P$77))),IF($D$6="FEMALE",IF($D$7&gt;999999,LOOKUP($D$5,'20_1M'!$A$7:$A$77,'20_1M'!$P$7:$P$77),IF(Main!$D$7&gt;249999,LOOKUP(Main!$D$5,'20_250K'!$A$7:$A$77,'20_250K'!$P$7:$P$77),LOOKUP(Main!$D$5,'20_50K'!$A$7:$A$77,'20_50K'!$P$7:$P$77))))),"")</f>
        <v/>
      </c>
      <c r="E29" s="92" t="str">
        <f>IF(D8="YES",IF($D$6="MALE",IF($D$7&gt;999999,LOOKUP($D$5,'20_1M'!$A$7:$A$77,'20_1M'!$P$7:$P$77),IF(Main!$D$7&gt;249999,LOOKUP(Main!$D$5,'20_250K'!$A$7:$A$77,'20_250K'!$P$7:$P$77),LOOKUP(Main!$D$5,'20_50K'!$A$7:$A$77,'20_50K'!$P$7:$P$77))),IF($D$6="FEMALE",IF($D$7&gt;999999,LOOKUP($D$5,'20_1M'!$A$7:$A$77,'20_1M'!$P$7:$P$77),IF(Main!$D$7&gt;249999,LOOKUP(Main!$D$5,'20_250K'!$A$7:$A$77,'20_250K'!$P$7:$P$77),LOOKUP(Main!$D$5,'20_50K'!$A$7:$A$77,'20_50K'!$P$7:$P$77))))),"")</f>
        <v/>
      </c>
      <c r="F29" s="92" t="str">
        <f>IF(D8="YES",IF($D$6="MALE",IF($D$7&gt;999999,LOOKUP($D$5,'20_1M'!$A$7:$A$77,'20_1M'!$P$7:$P$77),IF(Main!$D$7&gt;249999,LOOKUP(Main!$D$5,'20_250K'!$A$7:$A$77,'20_250K'!$P$7:$P$77),LOOKUP(Main!$D$5,'20_50K'!$A$7:$A$77,'20_50K'!$P$7:$P$77))),IF($D$6="FEMALE",IF($D$7&gt;999999,LOOKUP($D$5,'20_1M'!$A$7:$A$77,'20_1M'!$P$7:$P$77),IF(Main!$D$7&gt;249999,LOOKUP(Main!$D$5,'20_250K'!$A$7:$A$77,'20_250K'!$P$7:$P$77),LOOKUP(Main!$D$5,'20_50K'!$A$7:$A$77,'20_50K'!$P$7:$P$77))))),"")</f>
        <v/>
      </c>
      <c r="G29" s="92" t="str">
        <f>IF(D8="YES",IF($D$6="MALE",IF($D$7&gt;999999,LOOKUP($D$5,'20_1M'!$A$7:$A$77,'20_1M'!$P$7:$P$77),IF(Main!$D$7&gt;249999,LOOKUP(Main!$D$5,'20_250K'!$A$7:$A$77,'20_250K'!$P$7:$P$77),LOOKUP(Main!$D$5,'20_50K'!$A$7:$A$77,'20_50K'!$P$7:$P$77))),IF($D$6="FEMALE",IF($D$7&gt;999999,LOOKUP($D$5,'20_1M'!$A$7:$A$77,'20_1M'!$P$7:$P$77),IF(Main!$D$7&gt;249999,LOOKUP(Main!$D$5,'20_250K'!$A$7:$A$77,'20_250K'!$P$7:$P$77),LOOKUP(Main!$D$5,'20_50K'!$A$7:$A$77,'20_50K'!$P$7:$P$77))))),"")</f>
        <v/>
      </c>
      <c r="H29" s="92" t="str">
        <f>IF(D8="YES",IF($D$6="MALE",IF($D$7&gt;999999,LOOKUP($D$5,'20_1M'!$A$7:$A$77,'20_1M'!$P$7:$P$77),IF(Main!$D$7&gt;249999,LOOKUP(Main!$D$5,'20_250K'!$A$7:$A$77,'20_250K'!$P$7:$P$77),LOOKUP(Main!$D$5,'20_50K'!$A$7:$A$77,'20_50K'!$P$7:$P$77))),IF($D$6="FEMALE",IF($D$7&gt;999999,LOOKUP($D$5,'20_1M'!$A$7:$A$77,'20_1M'!$P$7:$P$77),IF(Main!$D$7&gt;249999,LOOKUP(Main!$D$5,'20_250K'!$A$7:$A$77,'20_250K'!$P$7:$P$77),LOOKUP(Main!$D$5,'20_50K'!$A$7:$A$77,'20_50K'!$P$7:$P$77))))),"")</f>
        <v/>
      </c>
      <c r="I29" s="92" t="str">
        <f>IF(D8="YES",IF($D$6="MALE",IF($D$7&gt;999999,LOOKUP($D$5,'20_1M'!$A$7:$A$77,'20_1M'!$P$7:$P$77),IF(Main!$D$7&gt;249999,LOOKUP(Main!$D$5,'20_250K'!$A$7:$A$77,'20_250K'!$P$7:$P$77),LOOKUP(Main!$D$5,'20_50K'!$A$7:$A$77,'20_50K'!$P$7:$P$77))),IF($D$6="FEMALE",IF($D$7&gt;999999,LOOKUP($D$5,'20_1M'!$A$7:$A$77,'20_1M'!$P$7:$P$77),IF(Main!$D$7&gt;249999,LOOKUP(Main!$D$5,'20_250K'!$A$7:$A$77,'20_250K'!$P$7:$P$77),LOOKUP(Main!$D$5,'20_50K'!$A$7:$A$77,'20_50K'!$P$7:$P$77))))),"")</f>
        <v/>
      </c>
      <c r="J29" s="93"/>
      <c r="K29" s="108"/>
      <c r="L29" s="135"/>
      <c r="M29" s="140"/>
      <c r="N29" s="138"/>
    </row>
    <row r="30" spans="1:14" ht="21" customHeight="1" thickTop="1" thickBot="1" x14ac:dyDescent="0.3">
      <c r="A30" s="106"/>
      <c r="B30" s="109"/>
      <c r="C30" s="47">
        <f>IF(D7&lt;100000,"Ineligible",IF(C28="Ineligible","Ineligible",IF(C29="Ineligible","Ineligible",IF($D$8="NO",(($D$7/1000)*C28)+75,(($D$7/1000)*(C28+C29))+75))))</f>
        <v>267.5</v>
      </c>
      <c r="D30" s="47">
        <f>IF(D7&lt;100000,"Ineligible",IF(D28="Ineligible","Ineligible",IF(D29="Ineligible","Ineligible",IF($D$8="NO",(($D$7/1000)*D28)+75,(($D$7/1000)*(D28+D29))+75))))</f>
        <v>330</v>
      </c>
      <c r="E30" s="47">
        <f>IF(D7&lt;100000,"Ineligible",IF(E28="Ineligible","Ineligible",IF(E29="Ineligible","Ineligible",IF($D$8="NO",(($D$7/1000)*E28)+75,(($D$7/1000)*(E28+E29))+75))))</f>
        <v>392.5</v>
      </c>
      <c r="F30" s="47">
        <f>IF(F28="Ineligible","Ineligible",IF(F29="Ineligible","Ineligible",IF($D$8="NO",(($D$7/1000)*F28)+75,(($D$7/1000)*(F28+F29))+75)))</f>
        <v>465</v>
      </c>
      <c r="G30" s="47">
        <f>IF(D7&lt;50000,"Ineligible",IF(G28="Ineligible","Ineligible",IF(G29="Ineligible","Ineligible",IF($D$8="NO",(($D$7/1000)*G28)+75,(($D$7/1000)*(G28+G29))+75))))</f>
        <v>660</v>
      </c>
      <c r="H30" s="47">
        <f>IF(D7&lt;100000,"Ineligible",IF(H28="Ineligible","Ineligible",IF(H29="Ineligible","Ineligible",IF($D$8="NO",(($D$7/1000)*H28)+75,(($D$7/1000)*(H28+H29))+75))))</f>
        <v>887.5</v>
      </c>
      <c r="I30" s="47">
        <f>IF(I28="Ineligible","Ineligible",IF(I29="Ineligible","Ineligible",IF($D$8="NO",(($D$7/1000)*I28)+75,(($D$7/1000)*(I28+I29))+75)))</f>
        <v>1040</v>
      </c>
      <c r="J30" s="98"/>
      <c r="K30" s="76"/>
      <c r="L30" s="136"/>
      <c r="M30" s="132">
        <f>IF(M28="Ineligible","Ineligible",M28*($M$7/1000)+75)</f>
        <v>165</v>
      </c>
      <c r="N30" s="132">
        <f>IF(N28="Ineligible","Ineligible",N28*($M$7/1000)+75)</f>
        <v>276</v>
      </c>
    </row>
    <row r="31" spans="1:14" ht="13.5" customHeight="1" thickTop="1" thickBot="1" x14ac:dyDescent="0.25">
      <c r="A31" s="99"/>
      <c r="B31" s="100"/>
      <c r="C31" s="101" t="str">
        <f>IF(C29=0," * Premium Waver not available for this product","")</f>
        <v/>
      </c>
      <c r="D31" s="102"/>
      <c r="E31" s="102"/>
      <c r="F31" s="103"/>
      <c r="G31" s="102"/>
      <c r="H31" s="102"/>
      <c r="I31" s="103"/>
      <c r="J31" s="104"/>
      <c r="K31" s="76"/>
      <c r="L31" s="76"/>
    </row>
    <row r="32" spans="1:14" ht="23.25" customHeight="1" thickBot="1" x14ac:dyDescent="0.3">
      <c r="A32" s="110" t="s">
        <v>30</v>
      </c>
      <c r="B32" s="86"/>
      <c r="C32" s="87"/>
      <c r="D32" s="88"/>
      <c r="E32" s="88"/>
      <c r="F32" s="88"/>
      <c r="G32" s="88"/>
      <c r="H32" s="88"/>
      <c r="I32" s="88"/>
      <c r="J32" s="89"/>
      <c r="K32" s="76"/>
      <c r="L32" s="133" t="s">
        <v>29</v>
      </c>
      <c r="M32" s="139"/>
      <c r="N32" s="137"/>
    </row>
    <row r="33" spans="1:19" s="95" customFormat="1" ht="21" customHeight="1" thickTop="1" thickBot="1" x14ac:dyDescent="0.25">
      <c r="A33" s="90" t="s">
        <v>31</v>
      </c>
      <c r="B33" s="107"/>
      <c r="C33" s="92">
        <f>IF($D$6="MALE",IF($D$7&gt;999999,LOOKUP($D$5,'30_1M'!$A$7:$A$77,'30_1M'!$B$7:$B$77),IF(Main!$D$7&gt;499999,LOOKUP(Main!$D$5,'30_500K'!$A$7:$A$77,'30_500K'!$B$7:$B$77),IF(Main!$D$7&gt;249999,LOOKUP(Main!$D$5,'30_250K'!$A$7:$A$77,'30_250K'!$B$7:$B$77),IF(Main!$D$7&gt;99999,LOOKUP(Main!$D$5,'30_100K'!$A$7:$A$77,'30_100K'!$B$7:$B$77),LOOKUP(Main!$D$5,'30_50K'!$A$7:$A$77,'30_50K'!$B$7:$B$77))))),IF($D$6="FEMALE",IF($D$7&gt;999999,LOOKUP($D$5,'30_1M'!$A$7:$A$77,'30_1M'!$I$7:$I$77),IF(Main!$D$7&gt;499999,LOOKUP(Main!$D$5,'30_500K'!$A$7:$A$77,'30_500K'!$I$7:$I$77),IF(Main!$D$7&gt;249999,LOOKUP(Main!$D$5,'30_250K'!$A$7:$A$77,'30_250K'!$I$7:$I$77),IF(Main!$D$7&gt;99999,LOOKUP(Main!$D$5,'30_100K'!$A$7:$A$77,'30_100K'!$I$7:$I$77),LOOKUP(Main!$D$5,'30_50K'!$A$7:$A$77,'30_50K'!$I$7:$I$77)))))))</f>
        <v>1.1399999999999999</v>
      </c>
      <c r="D33" s="92">
        <f>IF($D$6="MALE",IF($D$7&gt;999999,LOOKUP($D$5,'30_1M'!$A$7:$A$77,'30_1M'!$C$7:$C$77),IF(Main!$D$7&gt;499999,LOOKUP(Main!$D$5,'30_500K'!$A$7:$A$77,'30_500K'!$C$7:$C$77),IF(Main!$D$7&gt;249999,LOOKUP(Main!$D$5,'30_250K'!$A$7:$A$77,'30_250K'!$C$7:$C$77),IF(Main!$D$7&gt;99999,LOOKUP(Main!$D$5,'30_100K'!$A$7:$A$77,'30_100K'!$C$7:$C$77),LOOKUP(Main!$D$5,'30_50K'!$A$7:$A$77,'30_50K'!$C$7:$C$77))))),IF($D$6="FEMALE",IF($D$7&gt;999999,LOOKUP($D$5,'30_1M'!$A$7:$A$77,'30_1M'!$J$7:$J$77),IF(Main!$D$7&gt;499999,LOOKUP(Main!$D$5,'30_500K'!$A$7:$A$77,'30_500K'!$J$7:$J$77),IF(Main!$D$7&gt;249999,LOOKUP(Main!$D$5,'30_250K'!$A$7:$A$77,'30_250K'!$J$7:$J$77),IF(Main!$D$7&gt;99999,LOOKUP(Main!$D$5,'30_100K'!$A$7:$A$77,'30_100K'!$J$7:$J$77),LOOKUP(Main!$D$5,'30_50K'!$A$7:$A$77,'30_50K'!$J$7:$J$77)))))))</f>
        <v>1.47</v>
      </c>
      <c r="E33" s="92">
        <f>IF($D$6="MALE",IF($D$7&gt;999999,LOOKUP($D$5,'30_1M'!$A$7:$A$77,'30_1M'!$D$7:$D$77),IF(Main!$D$7&gt;499999,LOOKUP(Main!$D$5,'30_500K'!$A$7:$A$77,'30_500K'!$D$7:$D$77),IF(Main!$D$7&gt;249999,LOOKUP(Main!$D$5,'30_250K'!$A$7:$A$77,'30_250K'!$D$7:$D$77),IF(Main!$D$7&gt;99999,LOOKUP(Main!$D$5,'30_100K'!$A$7:$A$77,'30_100K'!$D$7:$D$77),LOOKUP(Main!$D$5,'30_50K'!$A$7:$A$77,'30_50K'!$D$7:$D$77))))),IF($D$6="FEMALE",IF($D$7&gt;999999,LOOKUP($D$5,'30_1M'!$A$7:$A$77,'30_1M'!$K$7:$K$77),IF(Main!$D$7&gt;499999,LOOKUP(Main!$D$5,'30_500K'!$A$7:$A$77,'30_500K'!$K$7:$K$77),IF(Main!$D$7&gt;249999,LOOKUP(Main!$D$5,'30_250K'!$A$7:$A$77,'30_250K'!$K$7:$K$77),IF(Main!$D$7&gt;99999,LOOKUP(Main!$D$5,'30_100K'!$A$7:$A$77,'30_100K'!$K$7:$K$77),LOOKUP(Main!$D$5,'30_50K'!$A$7:$A$77,'30_50K'!$K$7:$K$77)))))))</f>
        <v>1.94</v>
      </c>
      <c r="F33" s="92">
        <f>IF($D$6="MALE",IF($D$7&gt;999999,LOOKUP($D$5,'30_1M'!$A$7:$A$77,'30_1M'!$E$7:$E$77),IF(Main!$D$7&gt;499999,LOOKUP(Main!$D$5,'30_500K'!$A$7:$A$77,'30_500K'!$E$7:$E$77),IF(Main!$D$7&gt;249999,LOOKUP(Main!$D$5,'30_250K'!$A$7:$A$77,'30_250K'!$E$7:$E$77),IF(Main!$D$7&gt;99999,LOOKUP(Main!$D$5,'30_100K'!$A$7:$A$77,'30_100K'!$E$7:$E$77),LOOKUP(Main!$D$5,'30_50K'!$A$7:$A$77,'30_50K'!$E$7:$E$77))))),IF($D$6="FEMALE",IF($D$7&gt;999999,LOOKUP($D$5,'30_1M'!$A$7:$A$77,'30_1M'!$L$7:$L$77),IF(Main!$D$7&gt;499999,LOOKUP(Main!$D$5,'30_500K'!$A$7:$A$77,'30_500K'!$L$7:$L$77),IF(Main!$D$7&gt;249999,LOOKUP(Main!$D$5,'30_250K'!$A$7:$A$77,'30_250K'!$L$7:$L$77),IF(Main!$D$7&gt;99999,LOOKUP(Main!$D$5,'30_100K'!$A$7:$A$77,'30_100K'!$L$7:$L$77),LOOKUP(Main!$D$5,'30_50K'!$A$7:$A$77,'30_50K'!$L$7:$L$77)))))))</f>
        <v>2.27</v>
      </c>
      <c r="G33" s="92">
        <f>IF($D$6="MALE",IF($D$7&gt;999999,LOOKUP($D$5,'30_1M'!$A$7:$A$77,'30_1M'!$F$7:$F$77),IF(Main!$D$7&gt;499999,LOOKUP(Main!$D$5,'30_500K'!$A$7:$A$77,'30_500K'!$F$7:$F$77),IF(Main!$D$7&gt;249999,LOOKUP(Main!$D$5,'30_250K'!$A$7:$A$77,'30_250K'!$F$7:$F$77),IF(Main!$D$7&gt;99999,LOOKUP(Main!$D$5,'30_100K'!$A$7:$A$77,'30_100K'!$F$7:$F$77),LOOKUP(Main!$D$5,'30_50K'!$A$7:$A$77,'30_50K'!$F$7:$F$77))))),IF($D$6="FEMALE",IF($D$7&gt;999999,LOOKUP($D$5,'30_1M'!$A$7:$A$77,'30_1M'!$M$7:$M$77),IF(Main!$D$7&gt;499999,LOOKUP(Main!$D$5,'30_500K'!$A$7:$A$77,'30_500K'!$M$7:$M$77),IF(Main!$D$7&gt;249999,LOOKUP(Main!$D$5,'30_250K'!$A$7:$A$77,'30_250K'!$M$7:$M$77),IF(Main!$D$7&gt;99999,LOOKUP(Main!$D$5,'30_100K'!$A$7:$A$77,'30_100K'!$M$7:$M$77),LOOKUP(Main!$D$5,'30_50K'!$A$7:$A$77,'30_50K'!$M$7:$M$77)))))))</f>
        <v>3.41</v>
      </c>
      <c r="H33" s="92">
        <f>IF($D$6="MALE",IF($D$7&gt;999999,LOOKUP($D$5,'30_1M'!$A$7:$A$77,'30_1M'!$G$7:$G$77),IF(Main!$D$7&gt;499999,LOOKUP(Main!$D$5,'30_500K'!$A$7:$A$77,'30_500K'!$G$7:$G$77),IF(Main!$D$7&gt;249999,LOOKUP(Main!$D$5,'30_250K'!$A$7:$A$77,'30_250K'!$G$7:$G$77),IF(Main!$D$7&gt;99999,LOOKUP(Main!$D$5,'30_100K'!$A$7:$A$77,'30_100K'!$G$7:$G$77),LOOKUP(Main!$D$5,'30_50K'!$A$7:$A$77,'30_50K'!$G$7:$G$77))))),IF($D$6="FEMALE",IF($D$7&gt;999999,LOOKUP($D$5,'30_1M'!$A$7:$A$77,'30_1M'!$N$7:$N$77),IF(Main!$D$7&gt;499999,LOOKUP(Main!$D$5,'30_500K'!$A$7:$A$77,'30_500K'!$N$7:$N$77),IF(Main!$D$7&gt;249999,LOOKUP(Main!$D$5,'30_250K'!$A$7:$A$77,'30_250K'!$N$7:$N$77),IF(Main!$D$7&gt;99999,LOOKUP(Main!$D$5,'30_100K'!$A$7:$A$77,'30_100K'!$N$7:$N$77),LOOKUP(Main!$D$5,'30_50K'!$A$7:$A$77,'30_50K'!$N$7:$N$77)))))))</f>
        <v>4.78</v>
      </c>
      <c r="I33" s="92">
        <f>IF($D$6="MALE",IF($D$7&gt;999999,LOOKUP($D$5,'30_1M'!$A$7:$A$77,'30_1M'!$H$7:$H$77),IF(Main!$D$7&gt;499999,LOOKUP(Main!$D$5,'30_500K'!$A$7:$A$77,'30_500K'!$H$7:$H$77),IF(Main!$D$7&gt;249999,LOOKUP(Main!$D$5,'30_250K'!$A$7:$A$77,'30_250K'!$H$7:$H$77),IF(Main!$D$7&gt;99999,LOOKUP(Main!$D$5,'30_100K'!$A$7:$A$77,'30_100K'!$H$7:$H$77),LOOKUP(Main!$D$5,'30_50K'!$A$7:$A$77,'30_50K'!$H$7:$H$77))))),IF($D$6="FEMALE",IF($D$7&gt;999999,LOOKUP($D$5,'30_1M'!$A$7:$A$77,'30_1M'!$O$7:$O$77),IF(Main!$D$7&gt;499999,LOOKUP(Main!$D$5,'30_500K'!$A$7:$A$77,'30_500K'!$O$7:$O$77),IF(Main!$D$7&gt;249999,LOOKUP(Main!$D$5,'30_250K'!$A$7:$A$77,'30_250K'!$O$7:$O$77),IF(Main!$D$7&gt;99999,LOOKUP(Main!$D$5,'30_100K'!$A$7:$A$77,'30_100K'!$O$7:$O$77),LOOKUP(Main!$D$5,'30_50K'!$A$7:$A$77,'30_50K'!$O$7:$O$77)))))))</f>
        <v>6.05</v>
      </c>
      <c r="J33" s="93"/>
      <c r="K33" s="94"/>
      <c r="L33" s="134" t="s">
        <v>31</v>
      </c>
      <c r="M33" s="140">
        <f>IF($D$6="Male",LOOKUP($D$5,Lifesense!$A$4:$A$74,Lifesense!$H$4:$H$74),LOOKUP($D$5,Lifesense!$A$4:$A$74,Lifesense!$Q$4:$Q$74))</f>
        <v>2.11</v>
      </c>
      <c r="N33" s="140">
        <f>IF($D$6="Male",LOOKUP($D$5,Lifesense!$A$4:$A$74,Lifesense!$I$4:$I$74),LOOKUP($D$5,Lifesense!$A$4:$A$74,Lifesense!$R$4:$R$74))</f>
        <v>4.6500000000000004</v>
      </c>
    </row>
    <row r="34" spans="1:19" ht="21" customHeight="1" thickTop="1" thickBot="1" x14ac:dyDescent="0.25">
      <c r="A34" s="90" t="s">
        <v>39</v>
      </c>
      <c r="B34" s="111"/>
      <c r="C34" s="92" t="str">
        <f>IF(D8="YES",IF($D$7&gt;999999,LOOKUP($D$5,'30_1M'!$A$7:$A$77,'30_1M'!$P$7:$P$77),IF(Main!$D$7&gt;249999,LOOKUP(Main!$D$5,'30_250K'!$A$7:$A$77,'30_250K'!$P$7:$P$77),LOOKUP(Main!$D$5,'30_50K'!$A$7:$A$77,'30_50K'!$P$7:$P$77))),"")</f>
        <v/>
      </c>
      <c r="D34" s="92" t="str">
        <f>IF(D8="YES",IF($D$7&gt;999999,LOOKUP($D$5,'30_1M'!$A$7:$A$77,'30_1M'!$P$7:$P$77),IF(Main!$D$7&gt;249999,LOOKUP(Main!$D$5,'30_250K'!$A$7:$A$77,'30_250K'!$P$7:$P$77),LOOKUP(Main!$D$5,'30_50K'!$A$7:$A$77,'30_50K'!$P$7:$P$77))),"")</f>
        <v/>
      </c>
      <c r="E34" s="92" t="str">
        <f>IF(D8="YES",IF($D$7&gt;999999,LOOKUP($D$5,'30_1M'!$A$7:$A$77,'30_1M'!$P$7:$P$77),IF(Main!$D$7&gt;249999,LOOKUP(Main!$D$5,'30_250K'!$A$7:$A$77,'30_250K'!$P$7:$P$77),LOOKUP(Main!$D$5,'30_50K'!$A$7:$A$77,'30_50K'!$P$7:$P$77))),"")</f>
        <v/>
      </c>
      <c r="F34" s="92" t="str">
        <f>IF(D8="YES",IF($D$7&gt;999999,LOOKUP($D$5,'30_1M'!$A$7:$A$77,'30_1M'!$P$7:$P$77),IF(Main!$D$7&gt;249999,LOOKUP(Main!$D$5,'30_250K'!$A$7:$A$77,'30_250K'!$P$7:$P$77),LOOKUP(Main!$D$5,'30_50K'!$A$7:$A$77,'30_50K'!$P$7:$P$77))),"")</f>
        <v/>
      </c>
      <c r="G34" s="92" t="str">
        <f>IF(D8="YES",IF($D$7&gt;999999,LOOKUP($D$5,'30_1M'!$A$7:$A$77,'30_1M'!$P$7:$P$77),IF(Main!$D$7&gt;249999,LOOKUP(Main!$D$5,'30_250K'!$A$7:$A$77,'30_250K'!$P$7:$P$77),LOOKUP(Main!$D$5,'30_50K'!$A$7:$A$77,'30_50K'!$P$7:$P$77))),"")</f>
        <v/>
      </c>
      <c r="H34" s="92" t="str">
        <f>IF(D8="YES",IF($D$7&gt;999999,LOOKUP($D$5,'30_1M'!$A$7:$A$77,'30_1M'!$P$7:$P$77),IF(Main!$D$7&gt;249999,LOOKUP(Main!$D$5,'30_250K'!$A$7:$A$77,'30_250K'!$P$7:$P$77),LOOKUP(Main!$D$5,'30_50K'!$A$7:$A$77,'30_50K'!$P$7:$P$77))),"")</f>
        <v/>
      </c>
      <c r="I34" s="92" t="str">
        <f>IF(D8="YES",IF($D$7&gt;999999,LOOKUP($D$5,'30_1M'!$A$7:$A$77,'30_1M'!$P$7:$P$77),IF(Main!$D$7&gt;249999,LOOKUP(Main!$D$5,'30_250K'!$A$7:$A$77,'30_250K'!$P$7:$P$77),LOOKUP(Main!$D$5,'30_50K'!$A$7:$A$77,'30_50K'!$P$7:$P$77))),"")</f>
        <v/>
      </c>
      <c r="J34" s="98"/>
      <c r="K34" s="108"/>
      <c r="L34" s="135"/>
      <c r="M34" s="140"/>
      <c r="N34" s="138"/>
    </row>
    <row r="35" spans="1:19" ht="21" customHeight="1" thickTop="1" thickBot="1" x14ac:dyDescent="0.3">
      <c r="A35" s="106"/>
      <c r="B35" s="109"/>
      <c r="C35" s="47">
        <f>IF(D7&lt;100000,"Ineligible",IF(C33="Ineligible","Ineligible",IF(C34="Ineligible","Ineligible",IF($D$8="NO",(($D$7/1000)*C33)+75,(($D$7/1000)*(C33+C34))+75))))</f>
        <v>360</v>
      </c>
      <c r="D35" s="47">
        <f>IF(D7&lt;100000,"Ineligible",IF(D33="Ineligible","Ineligible",IF(D34="Ineligible","Ineligible",IF($D$8="NO",(($D$7/1000)*D33)+75,(($D$7/1000)*(D33+D34))+75))))</f>
        <v>442.5</v>
      </c>
      <c r="E35" s="47">
        <f>IF(D7&lt;100000,"Ineligible",IF(E33="Ineligible","Ineligible",IF(E34="Ineligible","Ineligible",IF($D$8="NO",(($D$7/1000)*E33)+75,(($D$7/1000)*(E33+E34))+75))))</f>
        <v>560</v>
      </c>
      <c r="F35" s="47">
        <f>IF(F33="Ineligible","Ineligible",IF(F34="Ineligible","Ineligible",IF($D$8="NO",(($D$7/1000)*F33)+75,(($D$7/1000)*(F33+F34))+75)))</f>
        <v>642.5</v>
      </c>
      <c r="G35" s="47">
        <f>IF(D7&lt;50000,"Ineligible",IF(G33="Ineligible","Ineligible",IF(G34="Ineligible","Ineligible",IF($D$8="NO",(($D$7/1000)*G33)+75,(($D$7/1000)*(G33+G34))+75))))</f>
        <v>927.5</v>
      </c>
      <c r="H35" s="47">
        <f>IF(D7&lt;100000,"Ineligible",IF(H33="Ineligible","Ineligible",IF(H34="Ineligible","Ineligible",IF($D$8="NO",(($D$7/1000)*H33)+75,(($D$7/1000)*(H33+H34))+75))))</f>
        <v>1270</v>
      </c>
      <c r="I35" s="47">
        <f>IF(I33="Ineligible","Ineligible",IF(I34="Ineligible","Ineligible",IF($D$8="NO",(($D$7/1000)*I33)+75,(($D$7/1000)*(I33+I34))+75)))</f>
        <v>1587.5</v>
      </c>
      <c r="J35" s="98"/>
      <c r="K35" s="76"/>
      <c r="L35" s="136"/>
      <c r="M35" s="132">
        <f>IF(M33="Ineligible","Ineligible",M33*($M$7/1000)+75)</f>
        <v>180.5</v>
      </c>
      <c r="N35" s="132">
        <f>IF(N33="Ineligible","Ineligible",N33*($M$7/1000)+75)</f>
        <v>307.5</v>
      </c>
    </row>
    <row r="36" spans="1:19" ht="13.5" customHeight="1" thickTop="1" thickBot="1" x14ac:dyDescent="0.25">
      <c r="A36" s="112"/>
      <c r="B36" s="113"/>
      <c r="C36" s="114" t="str">
        <f>IF(C34=0," * Premium Waver not available for this product","")</f>
        <v/>
      </c>
      <c r="D36" s="115"/>
      <c r="E36" s="115"/>
      <c r="F36" s="115"/>
      <c r="G36" s="115"/>
      <c r="H36" s="116"/>
      <c r="I36" s="116"/>
      <c r="J36" s="104"/>
      <c r="K36" s="76"/>
      <c r="L36" s="76"/>
    </row>
    <row r="37" spans="1:19" ht="12" customHeight="1" thickBot="1" x14ac:dyDescent="0.25">
      <c r="A37" s="117"/>
      <c r="B37" s="117"/>
      <c r="C37" s="118"/>
      <c r="D37" s="118"/>
      <c r="E37" s="118"/>
      <c r="F37" s="118"/>
      <c r="G37" s="118"/>
      <c r="H37" s="117"/>
      <c r="I37" s="117"/>
      <c r="J37" s="119"/>
    </row>
    <row r="38" spans="1:19" ht="22.5" customHeight="1" thickBot="1" x14ac:dyDescent="0.3">
      <c r="A38" s="110" t="s">
        <v>72</v>
      </c>
      <c r="B38" s="86"/>
      <c r="C38" s="88" t="s">
        <v>58</v>
      </c>
      <c r="D38" s="88" t="s">
        <v>59</v>
      </c>
      <c r="E38" s="88" t="s">
        <v>74</v>
      </c>
      <c r="F38" s="88" t="s">
        <v>75</v>
      </c>
      <c r="G38" s="88"/>
      <c r="H38" s="88" t="s">
        <v>76</v>
      </c>
      <c r="I38" s="88" t="s">
        <v>77</v>
      </c>
      <c r="J38" s="184"/>
      <c r="K38" s="49"/>
      <c r="L38" s="49"/>
      <c r="M38" s="49"/>
      <c r="N38" s="49"/>
      <c r="O38" s="49"/>
      <c r="P38" s="49"/>
      <c r="Q38" s="49"/>
      <c r="R38" s="74"/>
      <c r="S38" s="76"/>
    </row>
    <row r="39" spans="1:19" s="95" customFormat="1" ht="21" customHeight="1" thickTop="1" thickBot="1" x14ac:dyDescent="0.25">
      <c r="A39" s="90" t="s">
        <v>31</v>
      </c>
      <c r="B39" s="107"/>
      <c r="C39" s="126">
        <f>IF($D$6="MALE",LOOKUP($D$5,WL_M!$A$7:$A$77,WL_M!$B$7:$B$77),LOOKUP($D$5,WL_F!$A$7:$A$77,WL_F!$B$7:$B$77))</f>
        <v>10.1</v>
      </c>
      <c r="D39" s="126">
        <f>IF($D$6="MALE",LOOKUP($D$5,WL_M!$A$7:$A$77,WL_M!$C$7:$C$77),LOOKUP($D$5,WL_F!$A$7:$A$77,WL_F!$C$7:$C$77))</f>
        <v>10.28</v>
      </c>
      <c r="E39" s="126">
        <f>IF($D$6="MALE",LOOKUP($D$5,WL_M!$A$7:$A$77,WL_M!$D$7:$D$77),LOOKUP($D$5,WL_F!$A$7:$A$77,WL_F!$D$7:$D$77))</f>
        <v>10.44</v>
      </c>
      <c r="F39" s="126">
        <f>IF($D$6="MALE",LOOKUP($D$5,WL_M!$A$7:$A$77,WL_M!$E$7:$E$77),LOOKUP($D$5,WL_F!$A$7:$A$77,WL_F!$E$7:$E$77))</f>
        <v>11.64</v>
      </c>
      <c r="G39" s="126"/>
      <c r="H39" s="126">
        <f>IF($D$6="MALE",LOOKUP($D$5,WL_M!$A$7:$A$77,WL_M!$F$7:$F$77),LOOKUP($D$5,WL_F!$A$7:$A$77,WL_F!$F$7:$F$77))</f>
        <v>14.06</v>
      </c>
      <c r="I39" s="126">
        <f>IF($D$6="MALE",LOOKUP($D$5,WL_M!$A$7:$A$77,WL_M!$G$7:$G$77),LOOKUP($D$5,WL_F!$A$7:$A$77,WL_F!$G$7:$G$77))</f>
        <v>15.3</v>
      </c>
      <c r="J39" s="185"/>
    </row>
    <row r="40" spans="1:19" s="95" customFormat="1" ht="21" customHeight="1" thickTop="1" thickBot="1" x14ac:dyDescent="0.25">
      <c r="A40" s="90" t="s">
        <v>39</v>
      </c>
      <c r="B40" s="91"/>
      <c r="C40" s="126" t="str">
        <f>IF($D$8="YES",IF($D$6="MALE",LOOKUP($D$5,WL_M!$A$7:$A$77,WL_M!$H$7:$H$77),LOOKUP($D$5,WL_F!$A$7:$A$77,WL_F!$H$7:$H$77)),"")</f>
        <v/>
      </c>
      <c r="D40" s="126" t="str">
        <f>IF($D$8="YES",IF($D$6="MALE",LOOKUP($D$5,WL_M!$A$7:$A$77,WL_M!$H$7:$H$77),LOOKUP($D$5,WL_F!$A$7:$A$77,WL_F!$H$7:$H$77)),"")</f>
        <v/>
      </c>
      <c r="E40" s="126" t="str">
        <f>IF($D$8="YES",IF($D$6="MALE",LOOKUP($D$5,WL_M!$A$7:$A$77,WL_M!$H$7:$H$77),LOOKUP($D$5,WL_F!$A$7:$A$77,WL_F!$H$7:$H$77)),"")</f>
        <v/>
      </c>
      <c r="F40" s="126" t="str">
        <f>IF($D$8="YES",IF($D$6="MALE",LOOKUP($D$5,WL_M!$A$7:$A$77,WL_M!$H$7:$H$77),LOOKUP($D$5,WL_F!$A$7:$A$77,WL_F!$H$7:$H$77)),"")</f>
        <v/>
      </c>
      <c r="G40" s="126"/>
      <c r="H40" s="126" t="str">
        <f>IF($D$8="YES",IF($D$6="MALE",LOOKUP($D$5,WL_M!$A$7:$A$77,WL_M!$H$7:$H$77),LOOKUP($D$5,WL_F!$A$7:$A$77,WL_F!$H$7:$H$77)),"")</f>
        <v/>
      </c>
      <c r="I40" s="126" t="str">
        <f>IF($D$8="YES",IF($D$6="MALE",LOOKUP($D$5,WL_M!$A$7:$A$77,WL_M!$H$7:$H$77),LOOKUP($D$5,WL_F!$A$7:$A$77,WL_F!$H$7:$H$77)),"")</f>
        <v/>
      </c>
      <c r="J40" s="185"/>
    </row>
    <row r="41" spans="1:19" ht="21" customHeight="1" thickTop="1" thickBot="1" x14ac:dyDescent="0.3">
      <c r="A41" s="106"/>
      <c r="B41" s="109"/>
      <c r="C41" s="127">
        <f t="shared" ref="C41:I41" si="0">IF(C39="Ineligible","Ineligible",IF(C40="Ineligible","Ineligible",IF($D$8="NO",(($D$7/1000)*C39)+100,(($D$7/1000)*(C39+C40))+100)))</f>
        <v>2625</v>
      </c>
      <c r="D41" s="127">
        <f t="shared" si="0"/>
        <v>2670</v>
      </c>
      <c r="E41" s="127">
        <f t="shared" si="0"/>
        <v>2710</v>
      </c>
      <c r="F41" s="127">
        <f t="shared" si="0"/>
        <v>3010</v>
      </c>
      <c r="G41" s="127"/>
      <c r="H41" s="127">
        <f t="shared" si="0"/>
        <v>3615</v>
      </c>
      <c r="I41" s="127">
        <f t="shared" si="0"/>
        <v>3925</v>
      </c>
      <c r="J41" s="186"/>
    </row>
    <row r="42" spans="1:19" ht="7.5" customHeight="1" thickTop="1" thickBot="1" x14ac:dyDescent="0.25">
      <c r="A42" s="99"/>
      <c r="B42" s="100"/>
      <c r="C42" s="101" t="str">
        <f>IF(C40=0," * Premium Waver not available for this product","")</f>
        <v/>
      </c>
      <c r="D42" s="102"/>
      <c r="E42" s="102"/>
      <c r="F42" s="102"/>
      <c r="G42" s="102"/>
      <c r="H42" s="103"/>
      <c r="I42" s="103"/>
      <c r="J42" s="188"/>
    </row>
    <row r="43" spans="1:19" ht="22.5" customHeight="1" thickBot="1" x14ac:dyDescent="0.3">
      <c r="A43" s="85" t="s">
        <v>73</v>
      </c>
      <c r="B43" s="86"/>
      <c r="C43" s="87"/>
      <c r="D43" s="88"/>
      <c r="E43" s="88"/>
      <c r="F43" s="88"/>
      <c r="G43" s="88"/>
      <c r="H43" s="88"/>
      <c r="I43" s="51"/>
      <c r="J43" s="186"/>
    </row>
    <row r="44" spans="1:19" s="95" customFormat="1" ht="21" customHeight="1" thickTop="1" thickBot="1" x14ac:dyDescent="0.25">
      <c r="A44" s="90" t="s">
        <v>31</v>
      </c>
      <c r="B44" s="91"/>
      <c r="C44" s="126">
        <f>IF($D$6="MALE",LOOKUP($D$5,'20_M'!$A$7:$A$77,'20_M'!$B$7:$B$77),LOOKUP($D$5,'20_F'!$A$7:$A$77,'20_F'!$B$7:$B$77))</f>
        <v>16.420000000000002</v>
      </c>
      <c r="D44" s="126">
        <f>IF($D$6="MALE",LOOKUP($D$5,'20_M'!$A$7:$A$77,'20_M'!$C$7:$C$77),LOOKUP($D$5,'20_F'!$A$7:$A$77,'20_F'!$C$7:$C$77))</f>
        <v>16.54</v>
      </c>
      <c r="E44" s="126">
        <f>IF($D$6="MALE",LOOKUP($D$5,'20_M'!$A$7:$A$77,'20_M'!$D$7:$D$77),LOOKUP($D$5,'20_F'!$A$7:$A$77,'20_F'!$D$7:$D$77))</f>
        <v>16.670000000000002</v>
      </c>
      <c r="F44" s="126">
        <f>IF($D$6="MALE",LOOKUP($D$5,'20_M'!$A$7:$A$77,'20_M'!$E$7:$E$77),LOOKUP($D$5,'20_F'!$A$7:$A$77,'20_F'!$E$7:$E$77))</f>
        <v>18.03</v>
      </c>
      <c r="G44" s="126"/>
      <c r="H44" s="126">
        <f>IF($D$6="MALE",LOOKUP($D$5,'20_M'!$A$7:$A$77,'20_M'!$F$7:$F$77),LOOKUP($D$5,'20_F'!$A$7:$A$77,'20_F'!$F$7:$F$77))</f>
        <v>20.81</v>
      </c>
      <c r="I44" s="126">
        <f>IF($D$6="MALE",LOOKUP($D$5,'20_M'!$A$7:$A$77,'20_M'!$G$7:$G$77),LOOKUP($D$5,'20_F'!$A$7:$A$77,'20_F'!$G$7:$G$77))</f>
        <v>22.31</v>
      </c>
      <c r="J44" s="185"/>
    </row>
    <row r="45" spans="1:19" s="95" customFormat="1" ht="21" customHeight="1" thickTop="1" thickBot="1" x14ac:dyDescent="0.25">
      <c r="A45" s="90" t="s">
        <v>39</v>
      </c>
      <c r="B45" s="91"/>
      <c r="C45" s="126" t="str">
        <f>IF($D$8="YES",IF($D$6="MALE",LOOKUP($D$5,'20_M'!$A$7:$A$77,'20_M'!$H$7:$H$77),LOOKUP($D$5,'20_F'!$A$7:$A$77,'20_F'!$H$7:$H$77)),"")</f>
        <v/>
      </c>
      <c r="D45" s="126" t="str">
        <f>IF($D$8="YES",IF($D$6="MALE",LOOKUP($D$5,'20_M'!$A$7:$A$77,'20_M'!$H$7:$H$77),LOOKUP($D$5,'20_F'!$A$7:$A$77,'20_F'!$H$7:$H$77)),"")</f>
        <v/>
      </c>
      <c r="E45" s="126" t="str">
        <f>IF($D$8="YES",IF($D$6="MALE",LOOKUP($D$5,'20_M'!$A$7:$A$77,'20_M'!$H$7:$H$77),LOOKUP($D$5,'20_F'!$A$7:$A$77,'20_F'!$H$7:$H$77)),"")</f>
        <v/>
      </c>
      <c r="F45" s="126" t="str">
        <f>IF($D$8="YES",IF($D$6="MALE",LOOKUP($D$5,'20_M'!$A$7:$A$77,'20_M'!$H$7:$H$77),LOOKUP($D$5,'20_F'!$A$7:$A$77,'20_F'!$H$7:$H$77)),"")</f>
        <v/>
      </c>
      <c r="G45" s="126"/>
      <c r="H45" s="126" t="str">
        <f>IF($D$8="YES",IF($D$6="MALE",LOOKUP($D$5,'20_M'!$A$7:$A$77,'20_M'!$H$7:$H$77),LOOKUP($D$5,'20_F'!$A$7:$A$77,'20_F'!$H$7:$H$77)),"")</f>
        <v/>
      </c>
      <c r="I45" s="126" t="str">
        <f>IF($D$8="YES",IF($D$6="MALE",LOOKUP($D$5,'20_M'!$A$7:$A$77,'20_M'!$H$7:$H$77),LOOKUP($D$5,'20_F'!$A$7:$A$77,'20_F'!$H$7:$H$77)),"")</f>
        <v/>
      </c>
      <c r="J45" s="185"/>
    </row>
    <row r="46" spans="1:19" ht="21" customHeight="1" thickTop="1" thickBot="1" x14ac:dyDescent="0.3">
      <c r="A46" s="96"/>
      <c r="B46" s="97"/>
      <c r="C46" s="127">
        <f t="shared" ref="C46:I46" si="1">IF(C44="Ineligible","Ineligible",IF(C45="Ineligible","Ineligible",IF($D$8="NO",(($D$7/1000)*C44)+100,(($D$7/1000)*(C44+C45))+100)))</f>
        <v>4205</v>
      </c>
      <c r="D46" s="127">
        <f t="shared" si="1"/>
        <v>4235</v>
      </c>
      <c r="E46" s="127">
        <f t="shared" si="1"/>
        <v>4267.5</v>
      </c>
      <c r="F46" s="127">
        <f t="shared" si="1"/>
        <v>4607.5</v>
      </c>
      <c r="G46" s="127"/>
      <c r="H46" s="127">
        <f t="shared" si="1"/>
        <v>5302.5</v>
      </c>
      <c r="I46" s="127">
        <f t="shared" si="1"/>
        <v>5677.5</v>
      </c>
      <c r="J46" s="186"/>
    </row>
    <row r="47" spans="1:19" ht="7.5" customHeight="1" thickTop="1" thickBot="1" x14ac:dyDescent="0.25">
      <c r="A47" s="99"/>
      <c r="B47" s="100"/>
      <c r="C47" s="101" t="str">
        <f>IF(C45=0," * Premium Waver not available for this product","")</f>
        <v/>
      </c>
      <c r="D47" s="102"/>
      <c r="E47" s="102"/>
      <c r="F47" s="102"/>
      <c r="G47" s="102"/>
      <c r="H47" s="102"/>
      <c r="I47" s="187"/>
      <c r="J47" s="188"/>
    </row>
    <row r="48" spans="1:19" ht="21.75" customHeight="1" thickBot="1" x14ac:dyDescent="0.3">
      <c r="A48" s="85" t="s">
        <v>108</v>
      </c>
      <c r="B48" s="86"/>
      <c r="C48" s="87"/>
      <c r="D48" s="88"/>
      <c r="E48" s="88"/>
      <c r="F48" s="88"/>
      <c r="G48" s="88"/>
      <c r="H48" s="88"/>
      <c r="I48" s="88"/>
      <c r="J48" s="89"/>
    </row>
    <row r="49" spans="1:10" ht="16.5" thickTop="1" thickBot="1" x14ac:dyDescent="0.25">
      <c r="A49" s="90" t="s">
        <v>31</v>
      </c>
      <c r="B49" s="91"/>
      <c r="C49" s="92">
        <f>IF($D$6="MALE",IF($D$7&gt;999999,LOOKUP($D$5,EF4_Band3!$A$7:$A$77,EF4_Band3!$B$7:$B$77),IF(Main!$D$7&gt;249999,LOOKUP(Main!$D$5,EF4_Band2!$A$7:$A$77,EF4_Band2!$B$7:$B$77),LOOKUP(Main!$D$5,EF4_Band1!$A$7:$A$77,EF4_Band1!$B$7:$B$77))),IF($D$6="FEMALE",IF($D$7&gt;999999,LOOKUP($D$5,EF4_Band3!$A$7:$A$77,EF4_Band3!$H$7:$H$77),IF(Main!$D$7&gt;249999,LOOKUP(Main!$D$5,EF4_Band2!$A$7:$A$77,EF4_Band2!$H$7:$H$77),LOOKUP(Main!$D$5,EF4_Band1!$A$7:$A$77,EF4_Band1!$H$7:$H$77)))))</f>
        <v>5.39</v>
      </c>
      <c r="D49" s="92">
        <f>IF($D$6="MALE",IF($D$7&gt;999999,LOOKUP($D$5,EF4_Band3!$A$7:$A$77,EF4_Band3!$C$7:$C$77),IF(Main!$D$7&gt;249999,LOOKUP(Main!$D$5,EF4_Band2!$A$7:$A$77,EF4_Band2!$C$7:$C$77),LOOKUP(Main!$D$5,EF4_Band1!$A$7:$A$77,EF4_Band1!$C$7:$C$77))),IF($D$6="FEMALE",IF($D$7&gt;999999,LOOKUP($D$5,EF4_Band3!$A$7:$A$77,EF4_Band3!$I$7:$I$77),IF(Main!$D$7&gt;249999,LOOKUP(Main!$D$5,EF4_Band2!$A$7:$A$77,EF4_Band2!$I$7:$I$77),LOOKUP(Main!$D$5,EF4_Band1!$A$7:$A$77,EF4_Band1!$I$7:$I$77)))))</f>
        <v>5.58</v>
      </c>
      <c r="E49" s="92">
        <f>IF($D$6="MALE",IF($D$7&gt;999999,LOOKUP($D$5,EF4_Band3!$A$7:$A$77,EF4_Band3!$D$7:$D$77),IF(Main!$D$7&gt;249999,LOOKUP(Main!$D$5,EF4_Band2!$A$7:$A$77,EF4_Band2!$D$7:$D$77),LOOKUP(Main!$D$5,EF4_Band1!$A$7:$A$77,EF4_Band1!$D$7:$D$77))),IF($D$6="FEMALE",IF($D$7&gt;999999,LOOKUP($D$5,EF4_Band3!$A$7:$A$77,EF4_Band3!$J$7:$J$77),IF(Main!$D$7&gt;249999,LOOKUP(Main!$D$5,EF4_Band2!$A$7:$A$77,EF4_Band2!$J$7:$J$77),LOOKUP(Main!$D$5,EF4_Band1!$A$7:$A$77,EF4_Band1!$J$7:$J$77)))))</f>
        <v>5.98</v>
      </c>
      <c r="F49" s="92">
        <f>IF($D$6="MALE",IF($D$7&gt;999999,LOOKUP($D$5,EF4_Band3!$A$7:$A$77,EF4_Band3!$E$7:$E$77),IF(Main!$D$7&gt;249999,LOOKUP(Main!$D$5,EF4_Band2!$A$7:$A$77,EF4_Band2!$E$7:$E$77),LOOKUP(Main!$D$5,EF4_Band1!$A$7:$A$77,EF4_Band1!$E$7:$E$77))),IF($D$6="FEMALE",IF($D$7&gt;999999,LOOKUP($D$5,EF4_Band3!$A$7:$A$77,EF4_Band3!$K$7:$K$77),IF(Main!$D$7&gt;249999,LOOKUP(Main!$D$5,EF4_Band2!$A$7:$A$77,EF4_Band2!$K$7:$K$77),LOOKUP(Main!$D$5,EF4_Band1!$A$7:$A$77,EF4_Band1!$K$7:$K$77)))))</f>
        <v>7.55</v>
      </c>
      <c r="G49" s="92"/>
      <c r="H49" s="92">
        <f>IF($D$6="MALE",IF($D$7&gt;999999,LOOKUP($D$5,EF4_Band3!$A$7:$A$77,EF4_Band3!$F$7:$F$77),IF(Main!$D$7&gt;249999,LOOKUP(Main!$D$5,EF4_Band2!$A$7:$A$77,EF4_Band2!$F$7:$F$77),LOOKUP(Main!$D$5,EF4_Band1!$A$7:$A$77,EF4_Band1!$F$7:$F$77))),IF($D$6="FEMALE",IF($D$7&gt;999999,LOOKUP($D$5,EF4_Band3!$A$7:$A$77,EF4_Band3!$L$7:$L$77),IF(Main!$D$7&gt;249999,LOOKUP(Main!$D$5,EF4_Band2!$A$7:$A$77,EF4_Band2!$L$7:$L$77),LOOKUP(Main!$D$5,EF4_Band1!$A$7:$A$77,EF4_Band1!$L$7:$L$77)))))</f>
        <v>11.61</v>
      </c>
      <c r="I49" s="92">
        <f>IF($D$6="MALE",IF($D$7&gt;999999,LOOKUP($D$5,EF4_Band3!$A$7:$A$77,EF4_Band3!$G$7:$G$77),IF(Main!$D$7&gt;249999,LOOKUP(Main!$D$5,EF4_Band2!$A$7:$A$77,EF4_Band2!$G$7:$G$77),LOOKUP(Main!$D$5,EF4_Band1!$A$7:$A$77,EF4_Band1!$G$7:$G$77))),IF($D$6="FEMALE",IF($D$7&gt;999999,LOOKUP($D$5,EF4_Band3!$A$7:$A$77,EF4_Band3!$M$7:$M$77),IF(Main!$D$7&gt;249999,LOOKUP(Main!$D$5,EF4_Band2!$A$7:$A$77,EF4_Band2!$M$7:$M$77),LOOKUP(Main!$D$5,EF4_Band1!$A$7:$A$77,EF4_Band1!$M$7:$M$77)))))</f>
        <v>12.64</v>
      </c>
      <c r="J49" s="93"/>
    </row>
    <row r="50" spans="1:10" ht="16.5" thickTop="1" thickBot="1" x14ac:dyDescent="0.25">
      <c r="A50" s="90" t="s">
        <v>39</v>
      </c>
      <c r="B50" s="91"/>
      <c r="C50" s="92" t="str">
        <f>IF(D39="YES",IF($D$6="MALE",IF($D$7&gt;999999,LOOKUP($D$5,'10_1M'!$A$7:$A$77,'10_1M'!$P$7:$P$77),IF(Main!$D$7&gt;249999,LOOKUP(Main!$D$5,'10_250K'!$A$7:$A$77,'10_250K'!$P$7:$P$77),LOOKUP(Main!$D$5,'10_50K'!$A$7:$A$77,'10_50K'!$P$7:$P$77))),IF($D$6="FEMALE",IF($D$7&gt;999999,LOOKUP($D$5,'10_1M'!$A$7:$A$77,'10_1M'!$P$7:$P$77),IF(Main!$D$7&gt;249999,LOOKUP(Main!$D$5,'10_250K'!$A$7:$A$77,'10_250K'!$P$7:$P$77),LOOKUP(Main!$D$5,'10_50K'!$A$7:$A$77,'10_50K'!$P$7:$P$77))))),"")</f>
        <v/>
      </c>
      <c r="D50" s="92" t="str">
        <f>IF(D39="YES",IF($D$6="MALE",IF($D$7&gt;999999,LOOKUP($D$5,'10_1M'!$A$7:$A$77,'10_1M'!$P$7:$P$77),IF(Main!$D$7&gt;249999,LOOKUP(Main!$D$5,'10_250K'!$A$7:$A$77,'10_250K'!$P$7:$P$77),LOOKUP(Main!$D$5,'10_50K'!$A$7:$A$77,'10_50K'!$P$7:$P$77))),IF($D$6="FEMALE",IF($D$7&gt;999999,LOOKUP($D$5,'10_1M'!$A$7:$A$77,'10_1M'!$P$7:$P$77),IF(Main!$D$7&gt;249999,LOOKUP(Main!$D$5,'10_250K'!$A$7:$A$77,'10_250K'!$P$7:$P$77),LOOKUP(Main!$D$5,'10_50K'!$A$7:$A$77,'10_50K'!$P$7:$P$77))))),"")</f>
        <v/>
      </c>
      <c r="E50" s="92" t="str">
        <f>IF(D39="YES",IF($D$6="MALE",IF($D$7&gt;999999,LOOKUP($D$5,'10_1M'!$A$7:$A$77,'10_1M'!$P$7:$P$77),IF(Main!$D$7&gt;249999,LOOKUP(Main!$D$5,'10_250K'!$A$7:$A$77,'10_250K'!$P$7:$P$77),LOOKUP(Main!$D$5,'10_50K'!$A$7:$A$77,'10_50K'!$P$7:$P$77))),IF($D$6="FEMALE",IF($D$7&gt;999999,LOOKUP($D$5,'10_1M'!$A$7:$A$77,'10_1M'!$P$7:$P$77),IF(Main!$D$7&gt;249999,LOOKUP(Main!$D$5,'10_250K'!$A$7:$A$77,'10_250K'!$P$7:$P$77),LOOKUP(Main!$D$5,'10_50K'!$A$7:$A$77,'10_50K'!$P$7:$P$77))))),"")</f>
        <v/>
      </c>
      <c r="F50" s="92" t="str">
        <f>IF(D39="YES",IF($D$6="MALE",IF($D$7&gt;999999,LOOKUP($D$5,'10_1M'!$A$7:$A$77,'10_1M'!$P$7:$P$77),IF(Main!$D$7&gt;249999,LOOKUP(Main!$D$5,'10_250K'!$A$7:$A$77,'10_250K'!$P$7:$P$77),LOOKUP(Main!$D$5,'10_50K'!$A$7:$A$77,'10_50K'!$P$7:$P$77))),IF($D$6="FEMALE",IF($D$7&gt;999999,LOOKUP($D$5,'10_1M'!$A$7:$A$77,'10_1M'!$P$7:$P$77),IF(Main!$D$7&gt;249999,LOOKUP(Main!$D$5,'10_250K'!$A$7:$A$77,'10_250K'!$P$7:$P$77),LOOKUP(Main!$D$5,'10_50K'!$A$7:$A$77,'10_50K'!$P$7:$P$77))))),"")</f>
        <v/>
      </c>
      <c r="G50" s="92"/>
      <c r="H50" s="92" t="str">
        <f>IF(D39="YES",IF($D$6="MALE",IF($D$7&gt;999999,LOOKUP($D$5,'10_1M'!$A$7:$A$77,'10_1M'!$P$7:$P$77),IF(Main!$D$7&gt;249999,LOOKUP(Main!$D$5,'10_250K'!$A$7:$A$77,'10_250K'!$P$7:$P$77),LOOKUP(Main!$D$5,'10_50K'!$A$7:$A$77,'10_50K'!$P$7:$P$77))),IF($D$6="FEMALE",IF($D$7&gt;999999,LOOKUP($D$5,'10_1M'!$A$7:$A$77,'10_1M'!$P$7:$P$77),IF(Main!$D$7&gt;249999,LOOKUP(Main!$D$5,'10_250K'!$A$7:$A$77,'10_250K'!$P$7:$P$77),LOOKUP(Main!$D$5,'10_50K'!$A$7:$A$77,'10_50K'!$P$7:$P$77))))),"")</f>
        <v/>
      </c>
      <c r="I50" s="92" t="str">
        <f>IF(D39="YES",IF($D$6="MALE",IF($D$7&gt;999999,LOOKUP($D$5,'10_1M'!$A$7:$A$77,'10_1M'!$P$7:$P$77),IF(Main!$D$7&gt;249999,LOOKUP(Main!$D$5,'10_250K'!$A$7:$A$77,'10_250K'!$P$7:$P$77),LOOKUP(Main!$D$5,'10_50K'!$A$7:$A$77,'10_50K'!$P$7:$P$77))),IF($D$6="FEMALE",IF($D$7&gt;999999,LOOKUP($D$5,'10_1M'!$A$7:$A$77,'10_1M'!$P$7:$P$77),IF(Main!$D$7&gt;249999,LOOKUP(Main!$D$5,'10_250K'!$A$7:$A$77,'10_250K'!$P$7:$P$77),LOOKUP(Main!$D$5,'10_50K'!$A$7:$A$77,'10_50K'!$P$7:$P$77))))),"")</f>
        <v/>
      </c>
      <c r="J50" s="93"/>
    </row>
    <row r="51" spans="1:10" ht="17.25" thickTop="1" thickBot="1" x14ac:dyDescent="0.3">
      <c r="A51" s="96"/>
      <c r="B51" s="97"/>
      <c r="C51" s="47">
        <f>IF(D7&lt;50000,"Ineligible",IF(C49="Ineligible","Ineligible",IF(C50="Ineligible","Ineligible",IF($D$8="NO",(($D$7/1000)*C49)*1.025,(($D$7/1000)*(C49+C50))*1.025))))</f>
        <v>1381.1874999999998</v>
      </c>
      <c r="D51" s="47">
        <f>IF(D7&lt;50000,"Ineligible",IF(D49="Ineligible","Ineligible",IF(D50="Ineligible","Ineligible",IF($D$8="NO",(($D$7/1000)*D49)*1.025,(($D$7/1000)*(D49+D50))*1.025))))</f>
        <v>1429.8749999999998</v>
      </c>
      <c r="E51" s="47">
        <f>IF(D7&lt;50000,"Ineligible",IF(E49="Ineligible","Ineligible",IF(E50="Ineligible","Ineligible",IF($D$8="NO",(($D$7/1000)*E49)*1.025,(($D$7/1000)*(E49+E50))*1.025))))</f>
        <v>1532.3749999999998</v>
      </c>
      <c r="F51" s="47">
        <f>IF(D7&lt;50000,"Ineligible",IF(F49="Ineligible","Ineligible",IF(F50="Ineligible","Ineligible",IF($D$8="NO",(($D$7/1000)*F49)*1.025,(($D$7/1000)*(F49+F50))*1.025))))</f>
        <v>1934.6874999999998</v>
      </c>
      <c r="G51" s="47"/>
      <c r="H51" s="47">
        <f>IF(D7&lt;50000,"Ineligible",IF(H49="Ineligible","Ineligible",IF(H50="Ineligible","Ineligible",IF($D$8="NO",(($D$7/1000)*H49)*1.025,(($D$7/1000)*(H49+H50))*1.025))))</f>
        <v>2975.0624999999995</v>
      </c>
      <c r="I51" s="47">
        <f>IF(D7&lt;50000,"Ineligible",IF(I49="Ineligible","Ineligible",IF(I50="Ineligible","Ineligible",IF($D$8="NO",(($D$7/1000)*I49)*1.025,(($D$7/1000)*(I49+I50))*1.025))))</f>
        <v>3238.9999999999995</v>
      </c>
      <c r="J51" s="98"/>
    </row>
    <row r="52" spans="1:10" ht="16.5" thickTop="1" thickBot="1" x14ac:dyDescent="0.25">
      <c r="A52" s="99"/>
      <c r="B52" s="100"/>
      <c r="C52" s="189">
        <f t="shared" ref="C52:I52" si="2">IF(C51="Ineligible","Ineligible",(ROUND(C51,0)))</f>
        <v>1381</v>
      </c>
      <c r="D52" s="189">
        <f t="shared" si="2"/>
        <v>1430</v>
      </c>
      <c r="E52" s="189">
        <f t="shared" si="2"/>
        <v>1532</v>
      </c>
      <c r="F52" s="189">
        <f t="shared" si="2"/>
        <v>1935</v>
      </c>
      <c r="G52" s="189"/>
      <c r="H52" s="189">
        <f t="shared" si="2"/>
        <v>2975</v>
      </c>
      <c r="I52" s="189">
        <f t="shared" si="2"/>
        <v>3239</v>
      </c>
      <c r="J52" s="104"/>
    </row>
    <row r="54" spans="1:10" ht="16.5" thickBot="1" x14ac:dyDescent="0.3">
      <c r="A54" s="260" t="s">
        <v>141</v>
      </c>
      <c r="D54" s="261" t="s">
        <v>142</v>
      </c>
      <c r="E54" s="261" t="s">
        <v>143</v>
      </c>
      <c r="F54" s="261" t="s">
        <v>144</v>
      </c>
      <c r="G54" s="261" t="s">
        <v>142</v>
      </c>
      <c r="H54" s="261" t="s">
        <v>143</v>
      </c>
      <c r="I54" s="261" t="s">
        <v>144</v>
      </c>
    </row>
    <row r="55" spans="1:10" ht="16.5" thickTop="1" thickBot="1" x14ac:dyDescent="0.25">
      <c r="A55" s="90" t="s">
        <v>31</v>
      </c>
      <c r="C55" s="262"/>
      <c r="D55" s="92">
        <f>IF($D$6="MALE",IF($M$7&gt;49999,LOOKUP($D$5,ELSM3!$A$6:$A$76,ELSM3!$B$6:$B$76),IF($M$7&gt;24999,LOOKUP($D$5,ELSM2!$A$6:$A$76,ELSM2!$B$6:$B$76),LOOKUP($D$5,ELSM1!$A$6:$A$76,ELSM1!$B$6:$B$76))),IF($M$7&gt;49999,LOOKUP($D$5,ELSF3!$A$6:$A$76,ELSF3!$B$6:$B$76),IF($M$7&gt;24999,LOOKUP($D$5,ELSF2!$A$6:$A$76,ELSF2!$B$6:$B$76),LOOKUP($D$5,ELSF1!$A$6:$A$76,ELSF1!$B$6:$B$76))))</f>
        <v>19.79</v>
      </c>
      <c r="E55" s="92">
        <f>IF($D$6="MALE",IF($M$7&gt;49999,LOOKUP($D$5,ELSM3!$A$6:$A$76,ELSM3!$C$6:$C$76),IF($M$7&gt;24999,LOOKUP($D$5,ELSM2!$A$6:$A$76,ELSM2!$C$6:$C$76),LOOKUP($D$5,ELSM1!$A$6:$A$76,ELSM1!$C$6:$C$76))),IF($M$7&gt;49999,LOOKUP($D$5,ELSF3!$A$6:$A$76,ELSF3!$C$6:$C$76),IF($M$7&gt;24999,LOOKUP($D$5,ELSF2!$A$6:$A$76,ELSF2!$C$6:$C$76),LOOKUP($D$5,ELSF1!$A$6:$A$76,ELSF1!$C$6:$C$76))))</f>
        <v>16.78</v>
      </c>
      <c r="F55" s="92">
        <f>IF($D$6="MALE",IF($M$7&gt;49999,LOOKUP($D$5,ELSM3!$A$6:$A$76,ELSM3!$D$6:$D$76),IF($M$7&gt;24999,LOOKUP($D$5,ELSM2!$A$6:$A$76,ELSM2!$D$6:$D$76),LOOKUP($D$5,ELSM1!$A$6:$A$76,ELSM1!$D$6:$D$76))),IF($M$7&gt;49999,LOOKUP($D$5,ELSF3!$A$6:$A$76,ELSF3!$D$6:$D$76),IF($M$7&gt;24999,LOOKUP($D$5,ELSF2!$A$6:$A$76,ELSF2!$D$6:$D$76),LOOKUP($D$5,ELSF1!$A$6:$A$76,ELSF1!$D$6:$D$76))))</f>
        <v>13.48</v>
      </c>
      <c r="G55" s="92">
        <f>IF($D$6="MALE",IF($M$7&gt;49999,LOOKUP($D$5,ELSM3!$A$6:$A$76,ELSM3!$E$6:$E$76),IF($M$7&gt;24999,LOOKUP($D$5,ELSM2!$A$6:$A$76,ELSM2!$E$6:$E$76),LOOKUP($D$5,ELSM1!$A$6:$A$76,ELSM1!$E$6:$E$76))),IF($M$7&gt;49999,LOOKUP($D$5,ELSF3!$A$6:$A$76,ELSF3!$E$6:$E$76),IF($M$7&gt;24999,LOOKUP($D$5,ELSF2!$A$6:$A$76,ELSF2!$E$6:$E$76),LOOKUP($D$5,ELSF1!$A$6:$A$76,ELSF1!$E$6:$E$76))))</f>
        <v>24.65</v>
      </c>
      <c r="H55" s="92">
        <f>IF($D$6="MALE",IF($M$7&gt;49999,LOOKUP($D$5,ELSM3!$A$6:$A$76,ELSM3!$F$6:$F$76),IF($M$7&gt;24999,LOOKUP($D$5,ELSM2!$A$6:$A$76,ELSM2!$F$6:$F$76),LOOKUP($D$5,ELSM1!$A$6:$A$76,ELSM1!$F$6:$F$76))),IF($M$7&gt;49999,LOOKUP($D$5,ELSF3!$A$6:$A$76,ELSF3!$F$6:$F$76),IF($M$7&gt;24999,LOOKUP($D$5,ELSF2!$A$6:$A$76,ELSF2!$F$6:$F$76),LOOKUP($D$5,ELSF1!$A$6:$A$76,ELSF1!$F$6:$F$76))))</f>
        <v>21.22</v>
      </c>
      <c r="I55" s="92">
        <f>IF($D$6="MALE",IF($M$7&gt;49999,LOOKUP($D$5,ELSM3!$A$6:$A$76,ELSM3!$G$6:$G$76),IF($M$7&gt;24999,LOOKUP($D$5,ELSM2!$A$6:$A$76,ELSM2!$G$6:$G$76),LOOKUP($D$5,ELSM1!$A$6:$A$76,ELSM1!$G$6:$G$76))),IF($M$7&gt;49999,LOOKUP($D$5,ELSF3!$A$6:$A$76,ELSF3!$G$6:$G$76),IF($M$7&gt;24999,LOOKUP($D$5,ELSF2!$A$6:$A$76,ELSF2!$G$6:$G$76),LOOKUP($D$5,ELSF1!$A$6:$A$76,ELSF1!$G$6:$G$76))))</f>
        <v>17.739999999999998</v>
      </c>
    </row>
    <row r="56" spans="1:10" ht="15.75" thickTop="1" x14ac:dyDescent="0.2">
      <c r="A56" s="90" t="s">
        <v>39</v>
      </c>
    </row>
    <row r="57" spans="1:10" ht="15.75" thickBot="1" x14ac:dyDescent="0.25">
      <c r="D57" s="132">
        <f t="shared" ref="D57:I57" si="3">IF(D55="Ineligible","Ineligible",D55*($M$7/1000)+0)</f>
        <v>989.5</v>
      </c>
      <c r="E57" s="132">
        <f t="shared" si="3"/>
        <v>839</v>
      </c>
      <c r="F57" s="132">
        <f t="shared" si="3"/>
        <v>674</v>
      </c>
      <c r="G57" s="132">
        <f t="shared" si="3"/>
        <v>1232.5</v>
      </c>
      <c r="H57" s="132">
        <f t="shared" si="3"/>
        <v>1061</v>
      </c>
      <c r="I57" s="132">
        <f t="shared" si="3"/>
        <v>886.99999999999989</v>
      </c>
    </row>
    <row r="58" spans="1:10" ht="15.75" thickTop="1" x14ac:dyDescent="0.2"/>
    <row r="59" spans="1:10" x14ac:dyDescent="0.2">
      <c r="G59" s="398" t="s">
        <v>145</v>
      </c>
      <c r="H59" s="388"/>
      <c r="I59" s="388"/>
    </row>
    <row r="60" spans="1:10" ht="15.75" thickBot="1" x14ac:dyDescent="0.25">
      <c r="A60" s="90" t="s">
        <v>31</v>
      </c>
      <c r="C60" s="263"/>
      <c r="D60" s="264"/>
      <c r="E60" s="264"/>
      <c r="F60" s="264"/>
      <c r="G60" s="92">
        <f>IF($D$6="MALE",IF($M$7&gt;49999,LOOKUP($D$5,ELSM3!$A$6:$A$76,ELSM3!$H$6:$H$76),IF($M$7&gt;24999,LOOKUP($D$5,ELSM2!$A$6:$A$76,ELSM2!$H$6:$H$76),LOOKUP($D$5,ELSM1!$A$6:$A$76,ELSM1!$H$6:$H$76))),IF($M$7&gt;49999,LOOKUP($D$5,ELSF3!$A$6:$A$76,ELSF3!$H$6:$H$76),IF($M$7&gt;24999,LOOKUP($D$5,ELSF2!$A$6:$A$76,ELSF2!$H$6:$H$76),LOOKUP($D$5,ELSF1!$A$6:$A$76,ELSF1!$H$6:$H$76))))</f>
        <v>20.64</v>
      </c>
      <c r="H60" s="92">
        <f>IF($D$6="MALE",IF($M$7&gt;49999,LOOKUP($D$5,ELSM3!$A$6:$A$76,ELSM3!$I$6:$I$76),IF($M$7&gt;24999,LOOKUP($D$5,ELSM2!$A$6:$A$76,ELSM2!$I$6:$I$76),LOOKUP($D$5,ELSM1!$A$6:$A$76,ELSM1!$I$6:$I$76))),IF($M$7&gt;49999,LOOKUP($D$5,ELSF3!$A$6:$A$76,ELSF3!$I$6:$I$76),IF($M$7&gt;24999,LOOKUP($D$5,ELSF2!$A$6:$A$76,ELSF2!$I$6:$I$76),LOOKUP($D$5,ELSF1!$A$6:$A$76,ELSF1!$I$6:$I$76))))</f>
        <v>17.72</v>
      </c>
      <c r="I60" s="92">
        <f>IF($D$6="MALE",IF($M$7&gt;49999,LOOKUP($D$5,ELSM3!$A$6:$A$76,ELSM3!$J$6:$J$76),IF($M$7&gt;24999,LOOKUP($D$5,ELSM2!$A$6:$A$76,ELSM2!$J$6:$J$76),LOOKUP($D$5,ELSM1!$A$6:$A$76,ELSM1!$J$6:$J$76))),IF($M$7&gt;49999,LOOKUP($D$5,ELSF3!$A$6:$A$76,ELSF3!$J$6:$J$76),IF($M$7&gt;24999,LOOKUP($D$5,ELSF2!$A$6:$A$76,ELSF2!$J$6:$J$76),LOOKUP($D$5,ELSF1!$A$6:$A$76,ELSF1!$J$6:$J$76))))</f>
        <v>14.48</v>
      </c>
    </row>
    <row r="61" spans="1:10" ht="15.75" thickTop="1" x14ac:dyDescent="0.2">
      <c r="A61" s="90" t="s">
        <v>39</v>
      </c>
      <c r="C61" s="263"/>
      <c r="D61" s="263"/>
      <c r="E61" s="263"/>
      <c r="F61" s="263"/>
    </row>
    <row r="62" spans="1:10" ht="15.75" thickBot="1" x14ac:dyDescent="0.25">
      <c r="C62" s="263"/>
      <c r="D62" s="195"/>
      <c r="E62" s="195"/>
      <c r="F62" s="195"/>
      <c r="G62" s="132">
        <f>IF(G60="Ineligible","Ineligible",G60*($M$7/1000)+0)</f>
        <v>1032</v>
      </c>
      <c r="H62" s="132">
        <f>IF(H60="Ineligible","Ineligible",H60*($M$7/1000)+0)</f>
        <v>886</v>
      </c>
      <c r="I62" s="132">
        <f>IF(I60="Ineligible","Ineligible",I60*($M$7/1000)+0)</f>
        <v>724</v>
      </c>
    </row>
    <row r="63" spans="1:10" ht="15.75" thickTop="1" x14ac:dyDescent="0.2"/>
  </sheetData>
  <mergeCells count="10">
    <mergeCell ref="G59:I59"/>
    <mergeCell ref="A1:J1"/>
    <mergeCell ref="A2:I2"/>
    <mergeCell ref="C11:I11"/>
    <mergeCell ref="C12:I12"/>
    <mergeCell ref="D4:E4"/>
    <mergeCell ref="F5:I5"/>
    <mergeCell ref="F7:I7"/>
    <mergeCell ref="F8:I8"/>
    <mergeCell ref="F6:I6"/>
  </mergeCells>
  <phoneticPr fontId="4" type="noConversion"/>
  <dataValidations count="4">
    <dataValidation type="whole" operator="greaterThan" allowBlank="1" showInputMessage="1" showErrorMessage="1" sqref="D9:D10">
      <formula1>99999</formula1>
    </dataValidation>
    <dataValidation showInputMessage="1" showErrorMessage="1" sqref="D5:D6"/>
    <dataValidation operator="greaterThan" allowBlank="1" showInputMessage="1" showErrorMessage="1" sqref="D7 M7:N7"/>
    <dataValidation operator="greaterThan" showInputMessage="1" showErrorMessage="1" sqref="D8"/>
  </dataValidations>
  <printOptions horizontalCentered="1" verticalCentered="1"/>
  <pageMargins left="0.25" right="0.25" top="0" bottom="0" header="0" footer="0"/>
  <pageSetup scale="53" orientation="landscape" horizontalDpi="1200" verticalDpi="1200" r:id="rId1"/>
  <ignoredErrors>
    <ignoredError sqref="D39 H25 H20" formula="1"/>
    <ignoredError sqref="D5:D7 D8" unlockedFormula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46"/>
  </sheetPr>
  <dimension ref="A1:P77"/>
  <sheetViews>
    <sheetView workbookViewId="0">
      <pane ySplit="6" topLeftCell="A43" activePane="bottomLeft" state="frozen"/>
      <selection pane="bottomLeft" activeCell="P65" sqref="P65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70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1.1000000000000001</v>
      </c>
      <c r="C7" s="196">
        <v>1.1000000000000001</v>
      </c>
      <c r="D7" s="196">
        <v>1.1000000000000001</v>
      </c>
      <c r="E7" s="196">
        <v>1.1000000000000001</v>
      </c>
      <c r="F7" s="197">
        <v>1.1000000000000001</v>
      </c>
      <c r="G7" s="196">
        <v>1.1000000000000001</v>
      </c>
      <c r="H7" s="196">
        <v>1.1000000000000001</v>
      </c>
      <c r="I7" s="196">
        <v>1.07</v>
      </c>
      <c r="J7" s="196">
        <v>1.07</v>
      </c>
      <c r="K7" s="196">
        <v>1.07</v>
      </c>
      <c r="L7" s="196">
        <v>1.07</v>
      </c>
      <c r="M7" s="197">
        <v>1.07</v>
      </c>
      <c r="N7" s="196">
        <v>1.07</v>
      </c>
      <c r="O7" s="196">
        <v>1.07</v>
      </c>
      <c r="P7" s="6" t="s">
        <v>33</v>
      </c>
    </row>
    <row r="8" spans="1:16" x14ac:dyDescent="0.2">
      <c r="A8" s="5">
        <v>1</v>
      </c>
      <c r="B8" s="196">
        <v>1.1100000000000001</v>
      </c>
      <c r="C8" s="196">
        <v>1.1100000000000001</v>
      </c>
      <c r="D8" s="196">
        <v>1.1100000000000001</v>
      </c>
      <c r="E8" s="196">
        <v>1.1100000000000001</v>
      </c>
      <c r="F8" s="197">
        <v>1.1100000000000001</v>
      </c>
      <c r="G8" s="196">
        <v>1.1100000000000001</v>
      </c>
      <c r="H8" s="196">
        <v>1.1100000000000001</v>
      </c>
      <c r="I8" s="196">
        <v>1.07</v>
      </c>
      <c r="J8" s="196">
        <v>1.07</v>
      </c>
      <c r="K8" s="196">
        <v>1.07</v>
      </c>
      <c r="L8" s="196">
        <v>1.07</v>
      </c>
      <c r="M8" s="197">
        <v>1.07</v>
      </c>
      <c r="N8" s="196">
        <v>1.07</v>
      </c>
      <c r="O8" s="196">
        <v>1.07</v>
      </c>
      <c r="P8" s="6" t="s">
        <v>33</v>
      </c>
    </row>
    <row r="9" spans="1:16" x14ac:dyDescent="0.2">
      <c r="A9" s="5">
        <v>2</v>
      </c>
      <c r="B9" s="196">
        <v>1.1200000000000001</v>
      </c>
      <c r="C9" s="196">
        <v>1.1200000000000001</v>
      </c>
      <c r="D9" s="196">
        <v>1.1200000000000001</v>
      </c>
      <c r="E9" s="196">
        <v>1.1200000000000001</v>
      </c>
      <c r="F9" s="197">
        <v>1.1200000000000001</v>
      </c>
      <c r="G9" s="196">
        <v>1.1200000000000001</v>
      </c>
      <c r="H9" s="196">
        <v>1.1200000000000001</v>
      </c>
      <c r="I9" s="196">
        <v>1.07</v>
      </c>
      <c r="J9" s="196">
        <v>1.07</v>
      </c>
      <c r="K9" s="196">
        <v>1.07</v>
      </c>
      <c r="L9" s="196">
        <v>1.07</v>
      </c>
      <c r="M9" s="197">
        <v>1.07</v>
      </c>
      <c r="N9" s="196">
        <v>1.07</v>
      </c>
      <c r="O9" s="196">
        <v>1.07</v>
      </c>
      <c r="P9" s="6" t="s">
        <v>33</v>
      </c>
    </row>
    <row r="10" spans="1:16" x14ac:dyDescent="0.2">
      <c r="A10" s="5">
        <v>3</v>
      </c>
      <c r="B10" s="196">
        <v>1.1299999999999999</v>
      </c>
      <c r="C10" s="196">
        <v>1.1299999999999999</v>
      </c>
      <c r="D10" s="196">
        <v>1.1299999999999999</v>
      </c>
      <c r="E10" s="196">
        <v>1.1299999999999999</v>
      </c>
      <c r="F10" s="197">
        <v>1.1299999999999999</v>
      </c>
      <c r="G10" s="196">
        <v>1.1299999999999999</v>
      </c>
      <c r="H10" s="196">
        <v>1.1299999999999999</v>
      </c>
      <c r="I10" s="196">
        <v>1.07</v>
      </c>
      <c r="J10" s="196">
        <v>1.07</v>
      </c>
      <c r="K10" s="196">
        <v>1.07</v>
      </c>
      <c r="L10" s="196">
        <v>1.07</v>
      </c>
      <c r="M10" s="197">
        <v>1.07</v>
      </c>
      <c r="N10" s="196">
        <v>1.07</v>
      </c>
      <c r="O10" s="196">
        <v>1.07</v>
      </c>
      <c r="P10" s="6" t="s">
        <v>33</v>
      </c>
    </row>
    <row r="11" spans="1:16" x14ac:dyDescent="0.2">
      <c r="A11" s="5">
        <v>4</v>
      </c>
      <c r="B11" s="196">
        <v>1.1399999999999999</v>
      </c>
      <c r="C11" s="196">
        <v>1.1399999999999999</v>
      </c>
      <c r="D11" s="196">
        <v>1.1399999999999999</v>
      </c>
      <c r="E11" s="196">
        <v>1.1399999999999999</v>
      </c>
      <c r="F11" s="197">
        <v>1.1399999999999999</v>
      </c>
      <c r="G11" s="196">
        <v>1.1399999999999999</v>
      </c>
      <c r="H11" s="196">
        <v>1.1399999999999999</v>
      </c>
      <c r="I11" s="196">
        <v>1.07</v>
      </c>
      <c r="J11" s="196">
        <v>1.07</v>
      </c>
      <c r="K11" s="196">
        <v>1.07</v>
      </c>
      <c r="L11" s="196">
        <v>1.07</v>
      </c>
      <c r="M11" s="197">
        <v>1.07</v>
      </c>
      <c r="N11" s="196">
        <v>1.07</v>
      </c>
      <c r="O11" s="196">
        <v>1.07</v>
      </c>
      <c r="P11" s="6" t="s">
        <v>33</v>
      </c>
    </row>
    <row r="12" spans="1:16" x14ac:dyDescent="0.2">
      <c r="A12" s="5">
        <v>5</v>
      </c>
      <c r="B12" s="196">
        <v>1.1499999999999999</v>
      </c>
      <c r="C12" s="196">
        <v>1.1499999999999999</v>
      </c>
      <c r="D12" s="196">
        <v>1.1499999999999999</v>
      </c>
      <c r="E12" s="196">
        <v>1.1499999999999999</v>
      </c>
      <c r="F12" s="197">
        <v>1.1499999999999999</v>
      </c>
      <c r="G12" s="196">
        <v>1.1499999999999999</v>
      </c>
      <c r="H12" s="196">
        <v>1.1499999999999999</v>
      </c>
      <c r="I12" s="196">
        <v>1.07</v>
      </c>
      <c r="J12" s="196">
        <v>1.07</v>
      </c>
      <c r="K12" s="196">
        <v>1.07</v>
      </c>
      <c r="L12" s="196">
        <v>1.07</v>
      </c>
      <c r="M12" s="197">
        <v>1.07</v>
      </c>
      <c r="N12" s="196">
        <v>1.07</v>
      </c>
      <c r="O12" s="196">
        <v>1.07</v>
      </c>
      <c r="P12" s="6" t="s">
        <v>33</v>
      </c>
    </row>
    <row r="13" spans="1:16" x14ac:dyDescent="0.2">
      <c r="A13" s="5">
        <v>6</v>
      </c>
      <c r="B13" s="196">
        <v>1.1599999999999999</v>
      </c>
      <c r="C13" s="196">
        <v>1.1599999999999999</v>
      </c>
      <c r="D13" s="196">
        <v>1.1599999999999999</v>
      </c>
      <c r="E13" s="196">
        <v>1.1599999999999999</v>
      </c>
      <c r="F13" s="197">
        <v>1.1599999999999999</v>
      </c>
      <c r="G13" s="196">
        <v>1.1599999999999999</v>
      </c>
      <c r="H13" s="196">
        <v>1.1599999999999999</v>
      </c>
      <c r="I13" s="196">
        <v>1.07</v>
      </c>
      <c r="J13" s="196">
        <v>1.07</v>
      </c>
      <c r="K13" s="196">
        <v>1.07</v>
      </c>
      <c r="L13" s="196">
        <v>1.07</v>
      </c>
      <c r="M13" s="197">
        <v>1.07</v>
      </c>
      <c r="N13" s="196">
        <v>1.07</v>
      </c>
      <c r="O13" s="196">
        <v>1.07</v>
      </c>
      <c r="P13" s="6" t="s">
        <v>33</v>
      </c>
    </row>
    <row r="14" spans="1:16" x14ac:dyDescent="0.2">
      <c r="A14" s="5">
        <v>7</v>
      </c>
      <c r="B14" s="196">
        <v>1.17</v>
      </c>
      <c r="C14" s="196">
        <v>1.17</v>
      </c>
      <c r="D14" s="196">
        <v>1.17</v>
      </c>
      <c r="E14" s="196">
        <v>1.17</v>
      </c>
      <c r="F14" s="197">
        <v>1.17</v>
      </c>
      <c r="G14" s="196">
        <v>1.17</v>
      </c>
      <c r="H14" s="196">
        <v>1.17</v>
      </c>
      <c r="I14" s="196">
        <v>1.07</v>
      </c>
      <c r="J14" s="196">
        <v>1.07</v>
      </c>
      <c r="K14" s="196">
        <v>1.07</v>
      </c>
      <c r="L14" s="196">
        <v>1.07</v>
      </c>
      <c r="M14" s="197">
        <v>1.07</v>
      </c>
      <c r="N14" s="196">
        <v>1.07</v>
      </c>
      <c r="O14" s="196">
        <v>1.07</v>
      </c>
      <c r="P14" s="6" t="s">
        <v>33</v>
      </c>
    </row>
    <row r="15" spans="1:16" x14ac:dyDescent="0.2">
      <c r="A15" s="5">
        <v>8</v>
      </c>
      <c r="B15" s="196">
        <v>1.18</v>
      </c>
      <c r="C15" s="196">
        <v>1.18</v>
      </c>
      <c r="D15" s="196">
        <v>1.18</v>
      </c>
      <c r="E15" s="196">
        <v>1.18</v>
      </c>
      <c r="F15" s="197">
        <v>1.18</v>
      </c>
      <c r="G15" s="196">
        <v>1.18</v>
      </c>
      <c r="H15" s="196">
        <v>1.18</v>
      </c>
      <c r="I15" s="196">
        <v>1.07</v>
      </c>
      <c r="J15" s="196">
        <v>1.07</v>
      </c>
      <c r="K15" s="196">
        <v>1.07</v>
      </c>
      <c r="L15" s="196">
        <v>1.07</v>
      </c>
      <c r="M15" s="197">
        <v>1.07</v>
      </c>
      <c r="N15" s="196">
        <v>1.07</v>
      </c>
      <c r="O15" s="196">
        <v>1.07</v>
      </c>
      <c r="P15" s="6" t="s">
        <v>33</v>
      </c>
    </row>
    <row r="16" spans="1:16" x14ac:dyDescent="0.2">
      <c r="A16" s="5">
        <v>9</v>
      </c>
      <c r="B16" s="196">
        <v>1.19</v>
      </c>
      <c r="C16" s="196">
        <v>1.19</v>
      </c>
      <c r="D16" s="196">
        <v>1.19</v>
      </c>
      <c r="E16" s="196">
        <v>1.19</v>
      </c>
      <c r="F16" s="197">
        <v>1.19</v>
      </c>
      <c r="G16" s="196">
        <v>1.19</v>
      </c>
      <c r="H16" s="196">
        <v>1.19</v>
      </c>
      <c r="I16" s="196">
        <v>1.07</v>
      </c>
      <c r="J16" s="196">
        <v>1.07</v>
      </c>
      <c r="K16" s="196">
        <v>1.07</v>
      </c>
      <c r="L16" s="196">
        <v>1.07</v>
      </c>
      <c r="M16" s="197">
        <v>1.07</v>
      </c>
      <c r="N16" s="196">
        <v>1.07</v>
      </c>
      <c r="O16" s="196">
        <v>1.07</v>
      </c>
      <c r="P16" s="6" t="s">
        <v>33</v>
      </c>
    </row>
    <row r="17" spans="1:16" x14ac:dyDescent="0.2">
      <c r="A17" s="5">
        <v>10</v>
      </c>
      <c r="B17" s="196">
        <v>1.2</v>
      </c>
      <c r="C17" s="196">
        <v>1.2</v>
      </c>
      <c r="D17" s="196">
        <v>1.2</v>
      </c>
      <c r="E17" s="196">
        <v>1.2</v>
      </c>
      <c r="F17" s="197">
        <v>1.2</v>
      </c>
      <c r="G17" s="196">
        <v>1.2</v>
      </c>
      <c r="H17" s="196">
        <v>1.2</v>
      </c>
      <c r="I17" s="196">
        <v>1.07</v>
      </c>
      <c r="J17" s="196">
        <v>1.07</v>
      </c>
      <c r="K17" s="196">
        <v>1.07</v>
      </c>
      <c r="L17" s="196">
        <v>1.07</v>
      </c>
      <c r="M17" s="197">
        <v>1.07</v>
      </c>
      <c r="N17" s="196">
        <v>1.07</v>
      </c>
      <c r="O17" s="196">
        <v>1.07</v>
      </c>
      <c r="P17" s="6" t="s">
        <v>33</v>
      </c>
    </row>
    <row r="18" spans="1:16" x14ac:dyDescent="0.2">
      <c r="A18" s="5">
        <v>11</v>
      </c>
      <c r="B18" s="196">
        <v>1.22</v>
      </c>
      <c r="C18" s="196">
        <v>1.22</v>
      </c>
      <c r="D18" s="196">
        <v>1.22</v>
      </c>
      <c r="E18" s="196">
        <v>1.22</v>
      </c>
      <c r="F18" s="197">
        <v>1.22</v>
      </c>
      <c r="G18" s="196">
        <v>1.22</v>
      </c>
      <c r="H18" s="196">
        <v>1.22</v>
      </c>
      <c r="I18" s="196">
        <v>1.07</v>
      </c>
      <c r="J18" s="196">
        <v>1.07</v>
      </c>
      <c r="K18" s="196">
        <v>1.07</v>
      </c>
      <c r="L18" s="196">
        <v>1.07</v>
      </c>
      <c r="M18" s="197">
        <v>1.07</v>
      </c>
      <c r="N18" s="196">
        <v>1.07</v>
      </c>
      <c r="O18" s="196">
        <v>1.07</v>
      </c>
      <c r="P18" s="6" t="s">
        <v>33</v>
      </c>
    </row>
    <row r="19" spans="1:16" x14ac:dyDescent="0.2">
      <c r="A19" s="5">
        <v>12</v>
      </c>
      <c r="B19" s="196">
        <v>1.24</v>
      </c>
      <c r="C19" s="196">
        <v>1.24</v>
      </c>
      <c r="D19" s="196">
        <v>1.24</v>
      </c>
      <c r="E19" s="196">
        <v>1.24</v>
      </c>
      <c r="F19" s="197">
        <v>1.24</v>
      </c>
      <c r="G19" s="196">
        <v>1.24</v>
      </c>
      <c r="H19" s="196">
        <v>1.24</v>
      </c>
      <c r="I19" s="196">
        <v>1.07</v>
      </c>
      <c r="J19" s="196">
        <v>1.07</v>
      </c>
      <c r="K19" s="196">
        <v>1.07</v>
      </c>
      <c r="L19" s="196">
        <v>1.07</v>
      </c>
      <c r="M19" s="197">
        <v>1.07</v>
      </c>
      <c r="N19" s="196">
        <v>1.07</v>
      </c>
      <c r="O19" s="196">
        <v>1.07</v>
      </c>
      <c r="P19" s="6" t="s">
        <v>33</v>
      </c>
    </row>
    <row r="20" spans="1:16" x14ac:dyDescent="0.2">
      <c r="A20" s="5">
        <v>13</v>
      </c>
      <c r="B20" s="196">
        <v>1.26</v>
      </c>
      <c r="C20" s="196">
        <v>1.26</v>
      </c>
      <c r="D20" s="196">
        <v>1.26</v>
      </c>
      <c r="E20" s="196">
        <v>1.26</v>
      </c>
      <c r="F20" s="197">
        <v>1.26</v>
      </c>
      <c r="G20" s="196">
        <v>1.26</v>
      </c>
      <c r="H20" s="196">
        <v>1.26</v>
      </c>
      <c r="I20" s="196">
        <v>1.07</v>
      </c>
      <c r="J20" s="196">
        <v>1.07</v>
      </c>
      <c r="K20" s="196">
        <v>1.07</v>
      </c>
      <c r="L20" s="196">
        <v>1.07</v>
      </c>
      <c r="M20" s="197">
        <v>1.07</v>
      </c>
      <c r="N20" s="196">
        <v>1.07</v>
      </c>
      <c r="O20" s="196">
        <v>1.07</v>
      </c>
      <c r="P20" s="6" t="s">
        <v>33</v>
      </c>
    </row>
    <row r="21" spans="1:16" x14ac:dyDescent="0.2">
      <c r="A21" s="5">
        <v>14</v>
      </c>
      <c r="B21" s="196">
        <v>1.28</v>
      </c>
      <c r="C21" s="196">
        <v>1.28</v>
      </c>
      <c r="D21" s="196">
        <v>1.28</v>
      </c>
      <c r="E21" s="196">
        <v>1.28</v>
      </c>
      <c r="F21" s="197">
        <v>1.28</v>
      </c>
      <c r="G21" s="196">
        <v>1.28</v>
      </c>
      <c r="H21" s="196">
        <v>1.28</v>
      </c>
      <c r="I21" s="196">
        <v>1.07</v>
      </c>
      <c r="J21" s="196">
        <v>1.07</v>
      </c>
      <c r="K21" s="196">
        <v>1.07</v>
      </c>
      <c r="L21" s="196">
        <v>1.07</v>
      </c>
      <c r="M21" s="197">
        <v>1.07</v>
      </c>
      <c r="N21" s="196">
        <v>1.07</v>
      </c>
      <c r="O21" s="196">
        <v>1.07</v>
      </c>
      <c r="P21" s="6" t="s">
        <v>33</v>
      </c>
    </row>
    <row r="22" spans="1:16" x14ac:dyDescent="0.2">
      <c r="A22" s="5">
        <v>15</v>
      </c>
      <c r="B22" s="196">
        <v>1.3</v>
      </c>
      <c r="C22" s="196">
        <v>1.3</v>
      </c>
      <c r="D22" s="196">
        <v>1.3</v>
      </c>
      <c r="E22" s="196">
        <v>1.3</v>
      </c>
      <c r="F22" s="197">
        <v>1.3</v>
      </c>
      <c r="G22" s="196">
        <v>1.3</v>
      </c>
      <c r="H22" s="196">
        <v>1.3</v>
      </c>
      <c r="I22" s="196">
        <v>1.07</v>
      </c>
      <c r="J22" s="196">
        <v>1.07</v>
      </c>
      <c r="K22" s="196">
        <v>1.07</v>
      </c>
      <c r="L22" s="196">
        <v>1.07</v>
      </c>
      <c r="M22" s="197">
        <v>1.07</v>
      </c>
      <c r="N22" s="196">
        <v>1.07</v>
      </c>
      <c r="O22" s="196">
        <v>1.07</v>
      </c>
      <c r="P22" s="196">
        <v>0.13</v>
      </c>
    </row>
    <row r="23" spans="1:16" x14ac:dyDescent="0.2">
      <c r="A23" s="5">
        <v>16</v>
      </c>
      <c r="B23" s="196">
        <v>1.32</v>
      </c>
      <c r="C23" s="196">
        <v>1.32</v>
      </c>
      <c r="D23" s="196">
        <v>1.32</v>
      </c>
      <c r="E23" s="196">
        <v>1.32</v>
      </c>
      <c r="F23" s="197">
        <v>1.32</v>
      </c>
      <c r="G23" s="196">
        <v>1.32</v>
      </c>
      <c r="H23" s="196">
        <v>1.32</v>
      </c>
      <c r="I23" s="196">
        <v>1.07</v>
      </c>
      <c r="J23" s="196">
        <v>1.07</v>
      </c>
      <c r="K23" s="196">
        <v>1.07</v>
      </c>
      <c r="L23" s="196">
        <v>1.07</v>
      </c>
      <c r="M23" s="197">
        <v>1.07</v>
      </c>
      <c r="N23" s="196">
        <v>1.07</v>
      </c>
      <c r="O23" s="196">
        <v>1.07</v>
      </c>
      <c r="P23" s="196">
        <v>0.13</v>
      </c>
    </row>
    <row r="24" spans="1:16" x14ac:dyDescent="0.2">
      <c r="A24" s="5">
        <v>17</v>
      </c>
      <c r="B24" s="196">
        <v>1.34</v>
      </c>
      <c r="C24" s="196">
        <v>1.34</v>
      </c>
      <c r="D24" s="196">
        <v>1.34</v>
      </c>
      <c r="E24" s="196">
        <v>1.34</v>
      </c>
      <c r="F24" s="197">
        <v>1.34</v>
      </c>
      <c r="G24" s="196">
        <v>1.34</v>
      </c>
      <c r="H24" s="196">
        <v>1.34</v>
      </c>
      <c r="I24" s="196">
        <v>1.07</v>
      </c>
      <c r="J24" s="196">
        <v>1.07</v>
      </c>
      <c r="K24" s="196">
        <v>1.07</v>
      </c>
      <c r="L24" s="196">
        <v>1.07</v>
      </c>
      <c r="M24" s="197">
        <v>1.07</v>
      </c>
      <c r="N24" s="196">
        <v>1.07</v>
      </c>
      <c r="O24" s="196">
        <v>1.07</v>
      </c>
      <c r="P24" s="196">
        <v>0.13</v>
      </c>
    </row>
    <row r="25" spans="1:16" x14ac:dyDescent="0.2">
      <c r="A25" s="5">
        <v>18</v>
      </c>
      <c r="B25" s="196">
        <v>0.73</v>
      </c>
      <c r="C25" s="196">
        <v>0.91</v>
      </c>
      <c r="D25" s="196">
        <v>1.21</v>
      </c>
      <c r="E25" s="196">
        <v>1.36</v>
      </c>
      <c r="F25" s="197">
        <v>2.04</v>
      </c>
      <c r="G25" s="196">
        <v>2.68</v>
      </c>
      <c r="H25" s="196">
        <v>3.74</v>
      </c>
      <c r="I25" s="196">
        <v>0.56999999999999995</v>
      </c>
      <c r="J25" s="196">
        <v>0.68</v>
      </c>
      <c r="K25" s="196">
        <v>0.94</v>
      </c>
      <c r="L25" s="196">
        <v>1.07</v>
      </c>
      <c r="M25" s="197">
        <v>1.61</v>
      </c>
      <c r="N25" s="196">
        <v>1.91</v>
      </c>
      <c r="O25" s="196">
        <v>2.6</v>
      </c>
      <c r="P25" s="196">
        <v>0.13</v>
      </c>
    </row>
    <row r="26" spans="1:16" x14ac:dyDescent="0.2">
      <c r="A26" s="5">
        <v>19</v>
      </c>
      <c r="B26" s="196">
        <v>0.73</v>
      </c>
      <c r="C26" s="196">
        <v>0.91</v>
      </c>
      <c r="D26" s="196">
        <v>1.21</v>
      </c>
      <c r="E26" s="196">
        <v>1.38</v>
      </c>
      <c r="F26" s="197">
        <v>2.0699999999999998</v>
      </c>
      <c r="G26" s="196">
        <v>2.68</v>
      </c>
      <c r="H26" s="196">
        <v>3.74</v>
      </c>
      <c r="I26" s="196">
        <v>0.56999999999999995</v>
      </c>
      <c r="J26" s="196">
        <v>0.68</v>
      </c>
      <c r="K26" s="196">
        <v>0.94</v>
      </c>
      <c r="L26" s="196">
        <v>1.07</v>
      </c>
      <c r="M26" s="197">
        <v>1.61</v>
      </c>
      <c r="N26" s="196">
        <v>1.91</v>
      </c>
      <c r="O26" s="196">
        <v>2.6</v>
      </c>
      <c r="P26" s="196">
        <v>0.13</v>
      </c>
    </row>
    <row r="27" spans="1:16" x14ac:dyDescent="0.2">
      <c r="A27" s="5">
        <v>20</v>
      </c>
      <c r="B27" s="196">
        <v>0.73</v>
      </c>
      <c r="C27" s="196">
        <v>0.91</v>
      </c>
      <c r="D27" s="196">
        <v>1.21</v>
      </c>
      <c r="E27" s="196">
        <v>1.4</v>
      </c>
      <c r="F27" s="197">
        <v>2.1</v>
      </c>
      <c r="G27" s="196">
        <v>2.68</v>
      </c>
      <c r="H27" s="196">
        <v>3.74</v>
      </c>
      <c r="I27" s="196">
        <v>0.56999999999999995</v>
      </c>
      <c r="J27" s="196">
        <v>0.68</v>
      </c>
      <c r="K27" s="196">
        <v>0.94</v>
      </c>
      <c r="L27" s="196">
        <v>1.07</v>
      </c>
      <c r="M27" s="197">
        <v>1.61</v>
      </c>
      <c r="N27" s="196">
        <v>1.91</v>
      </c>
      <c r="O27" s="196">
        <v>2.6</v>
      </c>
      <c r="P27" s="196">
        <v>0.13</v>
      </c>
    </row>
    <row r="28" spans="1:16" x14ac:dyDescent="0.2">
      <c r="A28" s="5">
        <v>21</v>
      </c>
      <c r="B28" s="196">
        <v>0.73</v>
      </c>
      <c r="C28" s="196">
        <v>0.91</v>
      </c>
      <c r="D28" s="196">
        <v>1.21</v>
      </c>
      <c r="E28" s="196">
        <v>1.41</v>
      </c>
      <c r="F28" s="197">
        <v>2.12</v>
      </c>
      <c r="G28" s="196">
        <v>2.68</v>
      </c>
      <c r="H28" s="196">
        <v>3.74</v>
      </c>
      <c r="I28" s="196">
        <v>0.56999999999999995</v>
      </c>
      <c r="J28" s="196">
        <v>0.68</v>
      </c>
      <c r="K28" s="196">
        <v>0.94</v>
      </c>
      <c r="L28" s="196">
        <v>1.07</v>
      </c>
      <c r="M28" s="197">
        <v>1.61</v>
      </c>
      <c r="N28" s="196">
        <v>1.91</v>
      </c>
      <c r="O28" s="196">
        <v>2.6</v>
      </c>
      <c r="P28" s="196">
        <v>0.13</v>
      </c>
    </row>
    <row r="29" spans="1:16" x14ac:dyDescent="0.2">
      <c r="A29" s="5">
        <v>22</v>
      </c>
      <c r="B29" s="196">
        <v>0.73</v>
      </c>
      <c r="C29" s="196">
        <v>0.91</v>
      </c>
      <c r="D29" s="196">
        <v>1.21</v>
      </c>
      <c r="E29" s="196">
        <v>1.43</v>
      </c>
      <c r="F29" s="197">
        <v>2.15</v>
      </c>
      <c r="G29" s="196">
        <v>2.68</v>
      </c>
      <c r="H29" s="196">
        <v>3.74</v>
      </c>
      <c r="I29" s="196">
        <v>0.56999999999999995</v>
      </c>
      <c r="J29" s="196">
        <v>0.68</v>
      </c>
      <c r="K29" s="196">
        <v>0.94</v>
      </c>
      <c r="L29" s="196">
        <v>1.07</v>
      </c>
      <c r="M29" s="197">
        <v>1.61</v>
      </c>
      <c r="N29" s="196">
        <v>1.91</v>
      </c>
      <c r="O29" s="196">
        <v>2.6</v>
      </c>
      <c r="P29" s="196">
        <v>0.13</v>
      </c>
    </row>
    <row r="30" spans="1:16" x14ac:dyDescent="0.2">
      <c r="A30" s="5">
        <v>23</v>
      </c>
      <c r="B30" s="196">
        <v>0.73</v>
      </c>
      <c r="C30" s="196">
        <v>0.91</v>
      </c>
      <c r="D30" s="196">
        <v>1.21</v>
      </c>
      <c r="E30" s="196">
        <v>1.45</v>
      </c>
      <c r="F30" s="197">
        <v>2.1800000000000002</v>
      </c>
      <c r="G30" s="196">
        <v>2.68</v>
      </c>
      <c r="H30" s="196">
        <v>3.74</v>
      </c>
      <c r="I30" s="196">
        <v>0.56999999999999995</v>
      </c>
      <c r="J30" s="196">
        <v>0.68</v>
      </c>
      <c r="K30" s="196">
        <v>0.94</v>
      </c>
      <c r="L30" s="196">
        <v>1.07</v>
      </c>
      <c r="M30" s="197">
        <v>1.61</v>
      </c>
      <c r="N30" s="196">
        <v>1.91</v>
      </c>
      <c r="O30" s="196">
        <v>2.6</v>
      </c>
      <c r="P30" s="196">
        <v>0.13</v>
      </c>
    </row>
    <row r="31" spans="1:16" x14ac:dyDescent="0.2">
      <c r="A31" s="5">
        <v>24</v>
      </c>
      <c r="B31" s="196">
        <v>0.73</v>
      </c>
      <c r="C31" s="196">
        <v>0.91</v>
      </c>
      <c r="D31" s="196">
        <v>1.21</v>
      </c>
      <c r="E31" s="196">
        <v>1.47</v>
      </c>
      <c r="F31" s="197">
        <v>2.21</v>
      </c>
      <c r="G31" s="196">
        <v>2.68</v>
      </c>
      <c r="H31" s="196">
        <v>3.74</v>
      </c>
      <c r="I31" s="196">
        <v>0.56999999999999995</v>
      </c>
      <c r="J31" s="196">
        <v>0.68</v>
      </c>
      <c r="K31" s="196">
        <v>0.94</v>
      </c>
      <c r="L31" s="196">
        <v>1.07</v>
      </c>
      <c r="M31" s="197">
        <v>1.61</v>
      </c>
      <c r="N31" s="196">
        <v>1.91</v>
      </c>
      <c r="O31" s="196">
        <v>2.6</v>
      </c>
      <c r="P31" s="196">
        <v>0.13</v>
      </c>
    </row>
    <row r="32" spans="1:16" x14ac:dyDescent="0.2">
      <c r="A32" s="5">
        <v>25</v>
      </c>
      <c r="B32" s="196">
        <v>0.73</v>
      </c>
      <c r="C32" s="196">
        <v>0.91</v>
      </c>
      <c r="D32" s="196">
        <v>1.21</v>
      </c>
      <c r="E32" s="196">
        <v>1.49</v>
      </c>
      <c r="F32" s="197">
        <v>2.2400000000000002</v>
      </c>
      <c r="G32" s="196">
        <v>2.68</v>
      </c>
      <c r="H32" s="196">
        <v>3.74</v>
      </c>
      <c r="I32" s="196">
        <v>0.56999999999999995</v>
      </c>
      <c r="J32" s="196">
        <v>0.68</v>
      </c>
      <c r="K32" s="196">
        <v>0.94</v>
      </c>
      <c r="L32" s="196">
        <v>1.07</v>
      </c>
      <c r="M32" s="197">
        <v>1.61</v>
      </c>
      <c r="N32" s="196">
        <v>1.91</v>
      </c>
      <c r="O32" s="196">
        <v>2.6</v>
      </c>
      <c r="P32" s="196">
        <v>0.13</v>
      </c>
    </row>
    <row r="33" spans="1:16" x14ac:dyDescent="0.2">
      <c r="A33" s="5">
        <v>26</v>
      </c>
      <c r="B33" s="196">
        <v>0.74</v>
      </c>
      <c r="C33" s="196">
        <v>0.92</v>
      </c>
      <c r="D33" s="196">
        <v>1.22</v>
      </c>
      <c r="E33" s="196">
        <v>1.51</v>
      </c>
      <c r="F33" s="197">
        <v>2.27</v>
      </c>
      <c r="G33" s="196">
        <v>2.72</v>
      </c>
      <c r="H33" s="196">
        <v>3.84</v>
      </c>
      <c r="I33" s="196">
        <v>0.57999999999999996</v>
      </c>
      <c r="J33" s="196">
        <v>0.7</v>
      </c>
      <c r="K33" s="196">
        <v>0.97</v>
      </c>
      <c r="L33" s="196">
        <v>1.1000000000000001</v>
      </c>
      <c r="M33" s="197">
        <v>1.65</v>
      </c>
      <c r="N33" s="196">
        <v>1.99</v>
      </c>
      <c r="O33" s="196">
        <v>2.72</v>
      </c>
      <c r="P33" s="196">
        <v>0.14000000000000001</v>
      </c>
    </row>
    <row r="34" spans="1:16" x14ac:dyDescent="0.2">
      <c r="A34" s="5">
        <v>27</v>
      </c>
      <c r="B34" s="196">
        <v>0.75</v>
      </c>
      <c r="C34" s="196">
        <v>0.93</v>
      </c>
      <c r="D34" s="196">
        <v>1.25</v>
      </c>
      <c r="E34" s="196">
        <v>1.54</v>
      </c>
      <c r="F34" s="197">
        <v>2.31</v>
      </c>
      <c r="G34" s="196">
        <v>2.82</v>
      </c>
      <c r="H34" s="196">
        <v>3.95</v>
      </c>
      <c r="I34" s="196">
        <v>0.6</v>
      </c>
      <c r="J34" s="196">
        <v>0.73</v>
      </c>
      <c r="K34" s="196">
        <v>1.01</v>
      </c>
      <c r="L34" s="196">
        <v>1.1399999999999999</v>
      </c>
      <c r="M34" s="197">
        <v>1.71</v>
      </c>
      <c r="N34" s="196">
        <v>2.0699999999999998</v>
      </c>
      <c r="O34" s="196">
        <v>2.83</v>
      </c>
      <c r="P34" s="196">
        <v>0.14000000000000001</v>
      </c>
    </row>
    <row r="35" spans="1:16" x14ac:dyDescent="0.2">
      <c r="A35" s="5">
        <v>28</v>
      </c>
      <c r="B35" s="196">
        <v>0.76</v>
      </c>
      <c r="C35" s="196">
        <v>0.95</v>
      </c>
      <c r="D35" s="196">
        <v>1.28</v>
      </c>
      <c r="E35" s="196">
        <v>1.57</v>
      </c>
      <c r="F35" s="197">
        <v>2.36</v>
      </c>
      <c r="G35" s="196">
        <v>2.92</v>
      </c>
      <c r="H35" s="196">
        <v>4.05</v>
      </c>
      <c r="I35" s="196">
        <v>0.62</v>
      </c>
      <c r="J35" s="196">
        <v>0.75</v>
      </c>
      <c r="K35" s="196">
        <v>1.04</v>
      </c>
      <c r="L35" s="196">
        <v>1.18</v>
      </c>
      <c r="M35" s="197">
        <v>1.77</v>
      </c>
      <c r="N35" s="196">
        <v>2.15</v>
      </c>
      <c r="O35" s="196">
        <v>2.94</v>
      </c>
      <c r="P35" s="196">
        <v>0.15</v>
      </c>
    </row>
    <row r="36" spans="1:16" x14ac:dyDescent="0.2">
      <c r="A36" s="5">
        <v>29</v>
      </c>
      <c r="B36" s="196">
        <v>0.78</v>
      </c>
      <c r="C36" s="196">
        <v>0.97</v>
      </c>
      <c r="D36" s="196">
        <v>1.31</v>
      </c>
      <c r="E36" s="196">
        <v>1.6</v>
      </c>
      <c r="F36" s="197">
        <v>2.4</v>
      </c>
      <c r="G36" s="196">
        <v>3.02</v>
      </c>
      <c r="H36" s="196">
        <v>4.1399999999999997</v>
      </c>
      <c r="I36" s="196">
        <v>0.64</v>
      </c>
      <c r="J36" s="196">
        <v>0.77</v>
      </c>
      <c r="K36" s="196">
        <v>1.07</v>
      </c>
      <c r="L36" s="196">
        <v>1.22</v>
      </c>
      <c r="M36" s="197">
        <v>1.83</v>
      </c>
      <c r="N36" s="196">
        <v>2.23</v>
      </c>
      <c r="O36" s="196">
        <v>3.05</v>
      </c>
      <c r="P36" s="196">
        <v>0.16</v>
      </c>
    </row>
    <row r="37" spans="1:16" x14ac:dyDescent="0.2">
      <c r="A37" s="5">
        <v>30</v>
      </c>
      <c r="B37" s="196">
        <v>0.8</v>
      </c>
      <c r="C37" s="196">
        <v>0.99</v>
      </c>
      <c r="D37" s="196">
        <v>1.34</v>
      </c>
      <c r="E37" s="196">
        <v>1.63</v>
      </c>
      <c r="F37" s="197">
        <v>2.4500000000000002</v>
      </c>
      <c r="G37" s="196">
        <v>3.13</v>
      </c>
      <c r="H37" s="196">
        <v>4.24</v>
      </c>
      <c r="I37" s="196">
        <v>0.66</v>
      </c>
      <c r="J37" s="196">
        <v>0.79</v>
      </c>
      <c r="K37" s="196">
        <v>1.0900000000000001</v>
      </c>
      <c r="L37" s="196">
        <v>1.26</v>
      </c>
      <c r="M37" s="197">
        <v>1.89</v>
      </c>
      <c r="N37" s="196">
        <v>2.3199999999999998</v>
      </c>
      <c r="O37" s="196">
        <v>3.17</v>
      </c>
      <c r="P37" s="196">
        <v>0.18</v>
      </c>
    </row>
    <row r="38" spans="1:16" x14ac:dyDescent="0.2">
      <c r="A38" s="5">
        <v>31</v>
      </c>
      <c r="B38" s="196">
        <v>0.82</v>
      </c>
      <c r="C38" s="196">
        <v>1.05</v>
      </c>
      <c r="D38" s="196">
        <v>1.37</v>
      </c>
      <c r="E38" s="196">
        <v>1.65</v>
      </c>
      <c r="F38" s="197">
        <v>2.48</v>
      </c>
      <c r="G38" s="196">
        <v>3.23</v>
      </c>
      <c r="H38" s="196">
        <v>4.34</v>
      </c>
      <c r="I38" s="196">
        <v>0.67</v>
      </c>
      <c r="J38" s="196">
        <v>0.8</v>
      </c>
      <c r="K38" s="196">
        <v>1.1000000000000001</v>
      </c>
      <c r="L38" s="196">
        <v>1.29</v>
      </c>
      <c r="M38" s="197">
        <v>1.94</v>
      </c>
      <c r="N38" s="196">
        <v>2.39</v>
      </c>
      <c r="O38" s="196">
        <v>3.24</v>
      </c>
      <c r="P38" s="196">
        <v>0.2</v>
      </c>
    </row>
    <row r="39" spans="1:16" x14ac:dyDescent="0.2">
      <c r="A39" s="5">
        <v>32</v>
      </c>
      <c r="B39" s="196">
        <v>0.84</v>
      </c>
      <c r="C39" s="196">
        <v>1.07</v>
      </c>
      <c r="D39" s="196">
        <v>1.4</v>
      </c>
      <c r="E39" s="196">
        <v>1.67</v>
      </c>
      <c r="F39" s="197">
        <v>2.5099999999999998</v>
      </c>
      <c r="G39" s="196">
        <v>3.33</v>
      </c>
      <c r="H39" s="196">
        <v>4.43</v>
      </c>
      <c r="I39" s="196">
        <v>0.68</v>
      </c>
      <c r="J39" s="196">
        <v>0.81</v>
      </c>
      <c r="K39" s="196">
        <v>1.1100000000000001</v>
      </c>
      <c r="L39" s="196">
        <v>1.32</v>
      </c>
      <c r="M39" s="197">
        <v>1.98</v>
      </c>
      <c r="N39" s="196">
        <v>2.4500000000000002</v>
      </c>
      <c r="O39" s="196">
        <v>3.31</v>
      </c>
      <c r="P39" s="196">
        <v>0.22</v>
      </c>
    </row>
    <row r="40" spans="1:16" x14ac:dyDescent="0.2">
      <c r="A40" s="5">
        <v>33</v>
      </c>
      <c r="B40" s="196">
        <v>0.86</v>
      </c>
      <c r="C40" s="196">
        <v>1.08</v>
      </c>
      <c r="D40" s="196">
        <v>1.43</v>
      </c>
      <c r="E40" s="196">
        <v>1.69</v>
      </c>
      <c r="F40" s="197">
        <v>2.54</v>
      </c>
      <c r="G40" s="196">
        <v>3.43</v>
      </c>
      <c r="H40" s="196">
        <v>4.5199999999999996</v>
      </c>
      <c r="I40" s="196">
        <v>0.68</v>
      </c>
      <c r="J40" s="196">
        <v>0.82</v>
      </c>
      <c r="K40" s="196">
        <v>1.1200000000000001</v>
      </c>
      <c r="L40" s="196">
        <v>1.35</v>
      </c>
      <c r="M40" s="197">
        <v>2.0299999999999998</v>
      </c>
      <c r="N40" s="196">
        <v>2.5</v>
      </c>
      <c r="O40" s="196">
        <v>3.38</v>
      </c>
      <c r="P40" s="196">
        <v>0.24</v>
      </c>
    </row>
    <row r="41" spans="1:16" x14ac:dyDescent="0.2">
      <c r="A41" s="5">
        <v>34</v>
      </c>
      <c r="B41" s="196">
        <v>0.87</v>
      </c>
      <c r="C41" s="196">
        <v>1.1000000000000001</v>
      </c>
      <c r="D41" s="196">
        <v>1.46</v>
      </c>
      <c r="E41" s="196">
        <v>1.72</v>
      </c>
      <c r="F41" s="197">
        <v>2.58</v>
      </c>
      <c r="G41" s="196">
        <v>3.54</v>
      </c>
      <c r="H41" s="196">
        <v>4.6100000000000003</v>
      </c>
      <c r="I41" s="196">
        <v>0.69</v>
      </c>
      <c r="J41" s="196">
        <v>0.83</v>
      </c>
      <c r="K41" s="196">
        <v>1.1299999999999999</v>
      </c>
      <c r="L41" s="196">
        <v>1.37</v>
      </c>
      <c r="M41" s="197">
        <v>2.06</v>
      </c>
      <c r="N41" s="196">
        <v>2.54</v>
      </c>
      <c r="O41" s="196">
        <v>3.45</v>
      </c>
      <c r="P41" s="196">
        <v>0.26</v>
      </c>
    </row>
    <row r="42" spans="1:16" x14ac:dyDescent="0.2">
      <c r="A42" s="5">
        <v>35</v>
      </c>
      <c r="B42" s="196">
        <v>0.88</v>
      </c>
      <c r="C42" s="196">
        <v>1.1299999999999999</v>
      </c>
      <c r="D42" s="196">
        <v>1.49</v>
      </c>
      <c r="E42" s="196">
        <v>1.75</v>
      </c>
      <c r="F42" s="197">
        <v>2.63</v>
      </c>
      <c r="G42" s="196">
        <v>3.65</v>
      </c>
      <c r="H42" s="196">
        <v>4.72</v>
      </c>
      <c r="I42" s="196">
        <v>0.7</v>
      </c>
      <c r="J42" s="196">
        <v>0.84</v>
      </c>
      <c r="K42" s="196">
        <v>1.1399999999999999</v>
      </c>
      <c r="L42" s="196">
        <v>1.38</v>
      </c>
      <c r="M42" s="197">
        <v>2.0699999999999998</v>
      </c>
      <c r="N42" s="196">
        <v>2.58</v>
      </c>
      <c r="O42" s="196">
        <v>3.53</v>
      </c>
      <c r="P42" s="196">
        <v>0.28000000000000003</v>
      </c>
    </row>
    <row r="43" spans="1:16" x14ac:dyDescent="0.2">
      <c r="A43" s="5">
        <v>36</v>
      </c>
      <c r="B43" s="196">
        <v>0.95</v>
      </c>
      <c r="C43" s="196">
        <v>1.23</v>
      </c>
      <c r="D43" s="196">
        <v>1.62</v>
      </c>
      <c r="E43" s="196">
        <v>1.9</v>
      </c>
      <c r="F43" s="197">
        <v>2.85</v>
      </c>
      <c r="G43" s="196">
        <v>3.96</v>
      </c>
      <c r="H43" s="196">
        <v>5.13</v>
      </c>
      <c r="I43" s="196">
        <v>0.75</v>
      </c>
      <c r="J43" s="196">
        <v>0.9</v>
      </c>
      <c r="K43" s="196">
        <v>1.22</v>
      </c>
      <c r="L43" s="196">
        <v>1.49</v>
      </c>
      <c r="M43" s="197">
        <v>2.2400000000000002</v>
      </c>
      <c r="N43" s="196">
        <v>2.8</v>
      </c>
      <c r="O43" s="196">
        <v>3.82</v>
      </c>
      <c r="P43" s="196">
        <v>0.3</v>
      </c>
    </row>
    <row r="44" spans="1:16" x14ac:dyDescent="0.2">
      <c r="A44" s="5">
        <v>37</v>
      </c>
      <c r="B44" s="196">
        <v>1.04</v>
      </c>
      <c r="C44" s="196">
        <v>1.33</v>
      </c>
      <c r="D44" s="196">
        <v>1.77</v>
      </c>
      <c r="E44" s="196">
        <v>2.0699999999999998</v>
      </c>
      <c r="F44" s="197">
        <v>3.11</v>
      </c>
      <c r="G44" s="196">
        <v>4.32</v>
      </c>
      <c r="H44" s="196">
        <v>5.54</v>
      </c>
      <c r="I44" s="196">
        <v>0.81</v>
      </c>
      <c r="J44" s="196">
        <v>0.97</v>
      </c>
      <c r="K44" s="196">
        <v>1.31</v>
      </c>
      <c r="L44" s="196">
        <v>1.6</v>
      </c>
      <c r="M44" s="197">
        <v>2.4</v>
      </c>
      <c r="N44" s="196">
        <v>3.05</v>
      </c>
      <c r="O44" s="196">
        <v>4.1500000000000004</v>
      </c>
      <c r="P44" s="196">
        <v>0.33</v>
      </c>
    </row>
    <row r="45" spans="1:16" x14ac:dyDescent="0.2">
      <c r="A45" s="5">
        <v>38</v>
      </c>
      <c r="B45" s="196">
        <v>1.1399999999999999</v>
      </c>
      <c r="C45" s="196">
        <v>1.47</v>
      </c>
      <c r="D45" s="196">
        <v>1.94</v>
      </c>
      <c r="E45" s="196">
        <v>2.27</v>
      </c>
      <c r="F45" s="197">
        <v>3.41</v>
      </c>
      <c r="G45" s="196">
        <v>4.78</v>
      </c>
      <c r="H45" s="196">
        <v>6.05</v>
      </c>
      <c r="I45" s="196">
        <v>0.87</v>
      </c>
      <c r="J45" s="196">
        <v>1.05</v>
      </c>
      <c r="K45" s="196">
        <v>1.41</v>
      </c>
      <c r="L45" s="196">
        <v>1.73</v>
      </c>
      <c r="M45" s="197">
        <v>2.6</v>
      </c>
      <c r="N45" s="196">
        <v>3.34</v>
      </c>
      <c r="O45" s="196">
        <v>4.5</v>
      </c>
      <c r="P45" s="196">
        <v>0.36</v>
      </c>
    </row>
    <row r="46" spans="1:16" x14ac:dyDescent="0.2">
      <c r="A46" s="5">
        <v>39</v>
      </c>
      <c r="B46" s="196">
        <v>1.26</v>
      </c>
      <c r="C46" s="196">
        <v>1.62</v>
      </c>
      <c r="D46" s="196">
        <v>2.12</v>
      </c>
      <c r="E46" s="196">
        <v>2.48</v>
      </c>
      <c r="F46" s="197">
        <v>3.72</v>
      </c>
      <c r="G46" s="196">
        <v>5.28</v>
      </c>
      <c r="H46" s="196">
        <v>6.61</v>
      </c>
      <c r="I46" s="196">
        <v>0.94</v>
      </c>
      <c r="J46" s="196">
        <v>1.1399999999999999</v>
      </c>
      <c r="K46" s="196">
        <v>1.52</v>
      </c>
      <c r="L46" s="196">
        <v>1.87</v>
      </c>
      <c r="M46" s="197">
        <v>2.81</v>
      </c>
      <c r="N46" s="196">
        <v>3.66</v>
      </c>
      <c r="O46" s="196">
        <v>4.8600000000000003</v>
      </c>
      <c r="P46" s="196">
        <v>0.4</v>
      </c>
    </row>
    <row r="47" spans="1:16" x14ac:dyDescent="0.2">
      <c r="A47" s="5">
        <v>40</v>
      </c>
      <c r="B47" s="196">
        <v>1.38</v>
      </c>
      <c r="C47" s="196">
        <v>1.78</v>
      </c>
      <c r="D47" s="196">
        <v>2.31</v>
      </c>
      <c r="E47" s="196">
        <v>2.72</v>
      </c>
      <c r="F47" s="197">
        <v>4.08</v>
      </c>
      <c r="G47" s="196">
        <v>5.99</v>
      </c>
      <c r="H47" s="196">
        <v>7.23</v>
      </c>
      <c r="I47" s="196">
        <v>1.02</v>
      </c>
      <c r="J47" s="196">
        <v>1.24</v>
      </c>
      <c r="K47" s="196">
        <v>1.63</v>
      </c>
      <c r="L47" s="196">
        <v>2.0099999999999998</v>
      </c>
      <c r="M47" s="197">
        <v>3.02</v>
      </c>
      <c r="N47" s="196">
        <v>4.0199999999999996</v>
      </c>
      <c r="O47" s="196">
        <v>5.25</v>
      </c>
      <c r="P47" s="196">
        <v>0.44</v>
      </c>
    </row>
    <row r="48" spans="1:16" x14ac:dyDescent="0.2">
      <c r="A48" s="5">
        <v>41</v>
      </c>
      <c r="B48" s="196">
        <v>1.51</v>
      </c>
      <c r="C48" s="196">
        <v>1.84</v>
      </c>
      <c r="D48" s="196">
        <v>2.52</v>
      </c>
      <c r="E48" s="196">
        <v>2.98</v>
      </c>
      <c r="F48" s="197">
        <v>4.47</v>
      </c>
      <c r="G48" s="196">
        <v>6.69</v>
      </c>
      <c r="H48" s="196">
        <v>8.0500000000000007</v>
      </c>
      <c r="I48" s="196">
        <v>1.1000000000000001</v>
      </c>
      <c r="J48" s="196">
        <v>1.34</v>
      </c>
      <c r="K48" s="196">
        <v>1.75</v>
      </c>
      <c r="L48" s="196">
        <v>2.16</v>
      </c>
      <c r="M48" s="197">
        <v>3.24</v>
      </c>
      <c r="N48" s="196">
        <v>4.59</v>
      </c>
      <c r="O48" s="196">
        <v>5.85</v>
      </c>
      <c r="P48" s="196">
        <v>0.5</v>
      </c>
    </row>
    <row r="49" spans="1:16" x14ac:dyDescent="0.2">
      <c r="A49" s="5">
        <v>42</v>
      </c>
      <c r="B49" s="196">
        <v>1.66</v>
      </c>
      <c r="C49" s="196">
        <v>2.02</v>
      </c>
      <c r="D49" s="196">
        <v>2.74</v>
      </c>
      <c r="E49" s="196">
        <v>3.25</v>
      </c>
      <c r="F49" s="197">
        <v>4.88</v>
      </c>
      <c r="G49" s="196">
        <v>7.4</v>
      </c>
      <c r="H49" s="196">
        <v>8.77</v>
      </c>
      <c r="I49" s="196">
        <v>1.19</v>
      </c>
      <c r="J49" s="196">
        <v>1.45</v>
      </c>
      <c r="K49" s="196">
        <v>1.88</v>
      </c>
      <c r="L49" s="196">
        <v>2.33</v>
      </c>
      <c r="M49" s="197">
        <v>3.5</v>
      </c>
      <c r="N49" s="196">
        <v>5.07</v>
      </c>
      <c r="O49" s="196">
        <v>6.34</v>
      </c>
      <c r="P49" s="196">
        <v>0.56000000000000005</v>
      </c>
    </row>
    <row r="50" spans="1:16" x14ac:dyDescent="0.2">
      <c r="A50" s="5">
        <v>43</v>
      </c>
      <c r="B50" s="196">
        <v>1.82</v>
      </c>
      <c r="C50" s="196">
        <v>2.21</v>
      </c>
      <c r="D50" s="196">
        <v>2.99</v>
      </c>
      <c r="E50" s="196">
        <v>3.55</v>
      </c>
      <c r="F50" s="197">
        <v>5.33</v>
      </c>
      <c r="G50" s="196">
        <v>8.11</v>
      </c>
      <c r="H50" s="196">
        <v>9.52</v>
      </c>
      <c r="I50" s="196">
        <v>1.29</v>
      </c>
      <c r="J50" s="196">
        <v>1.57</v>
      </c>
      <c r="K50" s="196">
        <v>2.02</v>
      </c>
      <c r="L50" s="196">
        <v>2.5099999999999998</v>
      </c>
      <c r="M50" s="197">
        <v>3.77</v>
      </c>
      <c r="N50" s="196">
        <v>5.57</v>
      </c>
      <c r="O50" s="196">
        <v>6.9</v>
      </c>
      <c r="P50" s="196">
        <v>0.64</v>
      </c>
    </row>
    <row r="51" spans="1:16" x14ac:dyDescent="0.2">
      <c r="A51" s="5">
        <v>44</v>
      </c>
      <c r="B51" s="196">
        <v>1.99</v>
      </c>
      <c r="C51" s="196">
        <v>2.41</v>
      </c>
      <c r="D51" s="196">
        <v>3.26</v>
      </c>
      <c r="E51" s="196">
        <v>3.87</v>
      </c>
      <c r="F51" s="197">
        <v>5.81</v>
      </c>
      <c r="G51" s="196">
        <v>8.82</v>
      </c>
      <c r="H51" s="196">
        <v>10.26</v>
      </c>
      <c r="I51" s="196">
        <v>1.39</v>
      </c>
      <c r="J51" s="196">
        <v>1.69</v>
      </c>
      <c r="K51" s="196">
        <v>2.17</v>
      </c>
      <c r="L51" s="196">
        <v>2.71</v>
      </c>
      <c r="M51" s="197">
        <v>4.07</v>
      </c>
      <c r="N51" s="196">
        <v>6.11</v>
      </c>
      <c r="O51" s="196">
        <v>7.51</v>
      </c>
      <c r="P51" s="196">
        <v>0.73</v>
      </c>
    </row>
    <row r="52" spans="1:16" x14ac:dyDescent="0.2">
      <c r="A52" s="5">
        <v>45</v>
      </c>
      <c r="B52" s="196">
        <v>2.17</v>
      </c>
      <c r="C52" s="196">
        <v>2.63</v>
      </c>
      <c r="D52" s="196">
        <v>3.56</v>
      </c>
      <c r="E52" s="196">
        <v>4.22</v>
      </c>
      <c r="F52" s="197">
        <v>6.33</v>
      </c>
      <c r="G52" s="196">
        <v>9.52</v>
      </c>
      <c r="H52" s="196">
        <v>11.02</v>
      </c>
      <c r="I52" s="196">
        <v>1.51</v>
      </c>
      <c r="J52" s="196">
        <v>1.83</v>
      </c>
      <c r="K52" s="196">
        <v>2.34</v>
      </c>
      <c r="L52" s="196">
        <v>2.94</v>
      </c>
      <c r="M52" s="197">
        <v>4.41</v>
      </c>
      <c r="N52" s="196">
        <v>6.68</v>
      </c>
      <c r="O52" s="196">
        <v>8.24</v>
      </c>
      <c r="P52" s="196">
        <v>0.83</v>
      </c>
    </row>
    <row r="53" spans="1:16" x14ac:dyDescent="0.2">
      <c r="A53" s="5">
        <v>46</v>
      </c>
      <c r="B53" s="196">
        <v>2.37</v>
      </c>
      <c r="C53" s="196">
        <v>2.86</v>
      </c>
      <c r="D53" s="196">
        <v>3.9</v>
      </c>
      <c r="E53" s="196">
        <v>4.5999999999999996</v>
      </c>
      <c r="F53" s="197">
        <v>6.9</v>
      </c>
      <c r="G53" s="196">
        <v>10.25</v>
      </c>
      <c r="H53" s="196">
        <v>12.58</v>
      </c>
      <c r="I53" s="196">
        <v>1.64</v>
      </c>
      <c r="J53" s="196">
        <v>1.98</v>
      </c>
      <c r="K53" s="196">
        <v>2.5299999999999998</v>
      </c>
      <c r="L53" s="196">
        <v>3.21</v>
      </c>
      <c r="M53" s="197">
        <v>4.82</v>
      </c>
      <c r="N53" s="196">
        <v>7.25</v>
      </c>
      <c r="O53" s="196">
        <v>9.0500000000000007</v>
      </c>
      <c r="P53" s="196">
        <v>0.95</v>
      </c>
    </row>
    <row r="54" spans="1:16" x14ac:dyDescent="0.2">
      <c r="A54" s="5">
        <v>47</v>
      </c>
      <c r="B54" s="196">
        <v>2.58</v>
      </c>
      <c r="C54" s="196">
        <v>3.1</v>
      </c>
      <c r="D54" s="196">
        <v>4.29</v>
      </c>
      <c r="E54" s="196">
        <v>5.0199999999999996</v>
      </c>
      <c r="F54" s="197">
        <v>7.53</v>
      </c>
      <c r="G54" s="196">
        <v>11.28</v>
      </c>
      <c r="H54" s="196">
        <v>14.16</v>
      </c>
      <c r="I54" s="196">
        <v>1.78</v>
      </c>
      <c r="J54" s="196">
        <v>2.15</v>
      </c>
      <c r="K54" s="196">
        <v>2.76</v>
      </c>
      <c r="L54" s="196">
        <v>3.52</v>
      </c>
      <c r="M54" s="197">
        <v>5.28</v>
      </c>
      <c r="N54" s="196">
        <v>7.85</v>
      </c>
      <c r="O54" s="196">
        <v>10.01</v>
      </c>
      <c r="P54" s="196">
        <v>1.1000000000000001</v>
      </c>
    </row>
    <row r="55" spans="1:16" x14ac:dyDescent="0.2">
      <c r="A55" s="5">
        <v>48</v>
      </c>
      <c r="B55" s="196">
        <v>2.82</v>
      </c>
      <c r="C55" s="196">
        <v>3.35</v>
      </c>
      <c r="D55" s="196">
        <v>4.7300000000000004</v>
      </c>
      <c r="E55" s="196">
        <v>5.49</v>
      </c>
      <c r="F55" s="197">
        <v>8.24</v>
      </c>
      <c r="G55" s="196">
        <v>12.4</v>
      </c>
      <c r="H55" s="196">
        <v>15.93</v>
      </c>
      <c r="I55" s="196">
        <v>1.94</v>
      </c>
      <c r="J55" s="196">
        <v>2.33</v>
      </c>
      <c r="K55" s="196">
        <v>3.02</v>
      </c>
      <c r="L55" s="196">
        <v>3.9</v>
      </c>
      <c r="M55" s="197">
        <v>5.85</v>
      </c>
      <c r="N55" s="196">
        <v>8.48</v>
      </c>
      <c r="O55" s="196">
        <v>11.2</v>
      </c>
      <c r="P55" s="196">
        <v>1.29</v>
      </c>
    </row>
    <row r="56" spans="1:16" x14ac:dyDescent="0.2">
      <c r="A56" s="5">
        <v>49</v>
      </c>
      <c r="B56" s="196">
        <v>3.07</v>
      </c>
      <c r="C56" s="196">
        <v>3.61</v>
      </c>
      <c r="D56" s="196">
        <v>5.24</v>
      </c>
      <c r="E56" s="196">
        <v>6.01</v>
      </c>
      <c r="F56" s="197">
        <v>9.02</v>
      </c>
      <c r="G56" s="196">
        <v>13.64</v>
      </c>
      <c r="H56" s="196">
        <v>17.920000000000002</v>
      </c>
      <c r="I56" s="196">
        <v>2.13</v>
      </c>
      <c r="J56" s="196">
        <v>2.54</v>
      </c>
      <c r="K56" s="196">
        <v>3.32</v>
      </c>
      <c r="L56" s="196">
        <v>4.3499999999999996</v>
      </c>
      <c r="M56" s="197">
        <v>6.53</v>
      </c>
      <c r="N56" s="196">
        <v>9.16</v>
      </c>
      <c r="O56" s="196">
        <v>12.62</v>
      </c>
      <c r="P56" s="196">
        <v>1.52</v>
      </c>
    </row>
    <row r="57" spans="1:16" x14ac:dyDescent="0.2">
      <c r="A57" s="5">
        <v>50</v>
      </c>
      <c r="B57" s="196">
        <v>3.35</v>
      </c>
      <c r="C57" s="196">
        <v>3.89</v>
      </c>
      <c r="D57" s="196">
        <v>5.84</v>
      </c>
      <c r="E57" s="196">
        <v>6.6</v>
      </c>
      <c r="F57" s="197">
        <v>9.9</v>
      </c>
      <c r="G57" s="196">
        <v>15.01</v>
      </c>
      <c r="H57" s="196">
        <v>20.16</v>
      </c>
      <c r="I57" s="196">
        <v>2.34</v>
      </c>
      <c r="J57" s="196">
        <v>2.78</v>
      </c>
      <c r="K57" s="196">
        <v>3.68</v>
      </c>
      <c r="L57" s="196">
        <v>4.88</v>
      </c>
      <c r="M57" s="197">
        <v>7.32</v>
      </c>
      <c r="N57" s="196">
        <v>9.89</v>
      </c>
      <c r="O57" s="196">
        <v>14.34</v>
      </c>
      <c r="P57" s="196">
        <v>1.79</v>
      </c>
    </row>
    <row r="58" spans="1:16" x14ac:dyDescent="0.2">
      <c r="A58" s="5">
        <v>51</v>
      </c>
      <c r="B58" s="6" t="s">
        <v>33</v>
      </c>
      <c r="C58" s="6" t="s">
        <v>33</v>
      </c>
      <c r="D58" s="6" t="s">
        <v>33</v>
      </c>
      <c r="E58" s="6" t="s">
        <v>33</v>
      </c>
      <c r="F58" s="6" t="s">
        <v>33</v>
      </c>
      <c r="G58" s="6" t="s">
        <v>33</v>
      </c>
      <c r="H58" s="6" t="s">
        <v>33</v>
      </c>
      <c r="I58" s="6" t="s">
        <v>33</v>
      </c>
      <c r="J58" s="6" t="s">
        <v>33</v>
      </c>
      <c r="K58" s="6" t="s">
        <v>33</v>
      </c>
      <c r="L58" s="6" t="s">
        <v>33</v>
      </c>
      <c r="M58" s="6" t="s">
        <v>33</v>
      </c>
      <c r="N58" s="6" t="s">
        <v>33</v>
      </c>
      <c r="O58" s="6" t="s">
        <v>33</v>
      </c>
      <c r="P58" s="6" t="s">
        <v>33</v>
      </c>
    </row>
    <row r="59" spans="1:16" x14ac:dyDescent="0.2">
      <c r="A59" s="5">
        <v>52</v>
      </c>
      <c r="B59" s="6" t="s">
        <v>33</v>
      </c>
      <c r="C59" s="6" t="s">
        <v>33</v>
      </c>
      <c r="D59" s="6" t="s">
        <v>33</v>
      </c>
      <c r="E59" s="6" t="s">
        <v>33</v>
      </c>
      <c r="F59" s="6" t="s">
        <v>33</v>
      </c>
      <c r="G59" s="6" t="s">
        <v>33</v>
      </c>
      <c r="H59" s="6" t="s">
        <v>33</v>
      </c>
      <c r="I59" s="6" t="s">
        <v>33</v>
      </c>
      <c r="J59" s="6" t="s">
        <v>33</v>
      </c>
      <c r="K59" s="6" t="s">
        <v>33</v>
      </c>
      <c r="L59" s="6" t="s">
        <v>33</v>
      </c>
      <c r="M59" s="6" t="s">
        <v>33</v>
      </c>
      <c r="N59" s="6" t="s">
        <v>33</v>
      </c>
      <c r="O59" s="6" t="s">
        <v>33</v>
      </c>
      <c r="P59" s="6" t="s">
        <v>33</v>
      </c>
    </row>
    <row r="60" spans="1:16" x14ac:dyDescent="0.2">
      <c r="A60" s="5">
        <v>53</v>
      </c>
      <c r="B60" s="6" t="s">
        <v>33</v>
      </c>
      <c r="C60" s="6" t="s">
        <v>33</v>
      </c>
      <c r="D60" s="6" t="s">
        <v>33</v>
      </c>
      <c r="E60" s="6" t="s">
        <v>33</v>
      </c>
      <c r="F60" s="6" t="s">
        <v>33</v>
      </c>
      <c r="G60" s="6" t="s">
        <v>33</v>
      </c>
      <c r="H60" s="6" t="s">
        <v>33</v>
      </c>
      <c r="I60" s="6" t="s">
        <v>33</v>
      </c>
      <c r="J60" s="6" t="s">
        <v>33</v>
      </c>
      <c r="K60" s="6" t="s">
        <v>33</v>
      </c>
      <c r="L60" s="6" t="s">
        <v>33</v>
      </c>
      <c r="M60" s="6" t="s">
        <v>33</v>
      </c>
      <c r="N60" s="6" t="s">
        <v>33</v>
      </c>
      <c r="O60" s="6" t="s">
        <v>33</v>
      </c>
      <c r="P60" s="6" t="s">
        <v>33</v>
      </c>
    </row>
    <row r="61" spans="1:16" x14ac:dyDescent="0.2">
      <c r="A61" s="5">
        <v>54</v>
      </c>
      <c r="B61" s="6" t="s">
        <v>33</v>
      </c>
      <c r="C61" s="6" t="s">
        <v>33</v>
      </c>
      <c r="D61" s="6" t="s">
        <v>33</v>
      </c>
      <c r="E61" s="6" t="s">
        <v>33</v>
      </c>
      <c r="F61" s="6" t="s">
        <v>33</v>
      </c>
      <c r="G61" s="6" t="s">
        <v>33</v>
      </c>
      <c r="H61" s="6" t="s">
        <v>33</v>
      </c>
      <c r="I61" s="6" t="s">
        <v>33</v>
      </c>
      <c r="J61" s="6" t="s">
        <v>33</v>
      </c>
      <c r="K61" s="6" t="s">
        <v>33</v>
      </c>
      <c r="L61" s="6" t="s">
        <v>33</v>
      </c>
      <c r="M61" s="6" t="s">
        <v>33</v>
      </c>
      <c r="N61" s="6" t="s">
        <v>33</v>
      </c>
      <c r="O61" s="6" t="s">
        <v>33</v>
      </c>
      <c r="P61" s="6" t="s">
        <v>33</v>
      </c>
    </row>
    <row r="62" spans="1:16" x14ac:dyDescent="0.2">
      <c r="A62" s="5">
        <v>55</v>
      </c>
      <c r="B62" s="6" t="s">
        <v>33</v>
      </c>
      <c r="C62" s="6" t="s">
        <v>33</v>
      </c>
      <c r="D62" s="6" t="s">
        <v>33</v>
      </c>
      <c r="E62" s="6" t="s">
        <v>33</v>
      </c>
      <c r="F62" s="6" t="s">
        <v>33</v>
      </c>
      <c r="G62" s="6" t="s">
        <v>33</v>
      </c>
      <c r="H62" s="6" t="s">
        <v>33</v>
      </c>
      <c r="I62" s="6" t="s">
        <v>33</v>
      </c>
      <c r="J62" s="6" t="s">
        <v>33</v>
      </c>
      <c r="K62" s="6" t="s">
        <v>33</v>
      </c>
      <c r="L62" s="6" t="s">
        <v>33</v>
      </c>
      <c r="M62" s="6" t="s">
        <v>33</v>
      </c>
      <c r="N62" s="6" t="s">
        <v>33</v>
      </c>
      <c r="O62" s="6" t="s">
        <v>33</v>
      </c>
      <c r="P62" s="6" t="s">
        <v>33</v>
      </c>
    </row>
    <row r="63" spans="1:16" x14ac:dyDescent="0.2">
      <c r="A63" s="5">
        <v>56</v>
      </c>
      <c r="B63" s="6" t="s">
        <v>33</v>
      </c>
      <c r="C63" s="6" t="s">
        <v>33</v>
      </c>
      <c r="D63" s="6" t="s">
        <v>33</v>
      </c>
      <c r="E63" s="6" t="s">
        <v>33</v>
      </c>
      <c r="F63" s="6" t="s">
        <v>33</v>
      </c>
      <c r="G63" s="6" t="s">
        <v>33</v>
      </c>
      <c r="H63" s="6" t="s">
        <v>33</v>
      </c>
      <c r="I63" s="6" t="s">
        <v>33</v>
      </c>
      <c r="J63" s="6" t="s">
        <v>33</v>
      </c>
      <c r="K63" s="6" t="s">
        <v>33</v>
      </c>
      <c r="L63" s="6" t="s">
        <v>33</v>
      </c>
      <c r="M63" s="6" t="s">
        <v>33</v>
      </c>
      <c r="N63" s="6" t="s">
        <v>33</v>
      </c>
      <c r="O63" s="6" t="s">
        <v>33</v>
      </c>
      <c r="P63" s="6" t="s">
        <v>33</v>
      </c>
    </row>
    <row r="64" spans="1:16" x14ac:dyDescent="0.2">
      <c r="A64" s="5">
        <v>57</v>
      </c>
      <c r="B64" s="6" t="s">
        <v>33</v>
      </c>
      <c r="C64" s="6" t="s">
        <v>33</v>
      </c>
      <c r="D64" s="6" t="s">
        <v>33</v>
      </c>
      <c r="E64" s="6" t="s">
        <v>33</v>
      </c>
      <c r="F64" s="6" t="s">
        <v>33</v>
      </c>
      <c r="G64" s="6" t="s">
        <v>33</v>
      </c>
      <c r="H64" s="6" t="s">
        <v>33</v>
      </c>
      <c r="I64" s="6" t="s">
        <v>33</v>
      </c>
      <c r="J64" s="6" t="s">
        <v>33</v>
      </c>
      <c r="K64" s="6" t="s">
        <v>33</v>
      </c>
      <c r="L64" s="6" t="s">
        <v>33</v>
      </c>
      <c r="M64" s="6" t="s">
        <v>33</v>
      </c>
      <c r="N64" s="6" t="s">
        <v>33</v>
      </c>
      <c r="O64" s="6" t="s">
        <v>33</v>
      </c>
      <c r="P64" s="6" t="s">
        <v>33</v>
      </c>
    </row>
    <row r="65" spans="1:16" x14ac:dyDescent="0.2">
      <c r="A65" s="5">
        <v>58</v>
      </c>
      <c r="B65" s="6" t="s">
        <v>33</v>
      </c>
      <c r="C65" s="6" t="s">
        <v>33</v>
      </c>
      <c r="D65" s="6" t="s">
        <v>33</v>
      </c>
      <c r="E65" s="6" t="s">
        <v>33</v>
      </c>
      <c r="F65" s="6" t="s">
        <v>33</v>
      </c>
      <c r="G65" s="6" t="s">
        <v>33</v>
      </c>
      <c r="H65" s="6" t="s">
        <v>33</v>
      </c>
      <c r="I65" s="6" t="s">
        <v>33</v>
      </c>
      <c r="J65" s="6" t="s">
        <v>33</v>
      </c>
      <c r="K65" s="6" t="s">
        <v>33</v>
      </c>
      <c r="L65" s="6" t="s">
        <v>33</v>
      </c>
      <c r="M65" s="6" t="s">
        <v>33</v>
      </c>
      <c r="N65" s="6" t="s">
        <v>33</v>
      </c>
      <c r="O65" s="6" t="s">
        <v>33</v>
      </c>
      <c r="P65" s="6" t="s">
        <v>33</v>
      </c>
    </row>
    <row r="66" spans="1:16" x14ac:dyDescent="0.2">
      <c r="A66" s="5">
        <v>59</v>
      </c>
      <c r="B66" s="6" t="s">
        <v>33</v>
      </c>
      <c r="C66" s="6" t="s">
        <v>33</v>
      </c>
      <c r="D66" s="6" t="s">
        <v>33</v>
      </c>
      <c r="E66" s="6" t="s">
        <v>33</v>
      </c>
      <c r="F66" s="6" t="s">
        <v>33</v>
      </c>
      <c r="G66" s="6" t="s">
        <v>33</v>
      </c>
      <c r="H66" s="6" t="s">
        <v>33</v>
      </c>
      <c r="I66" s="6" t="s">
        <v>33</v>
      </c>
      <c r="J66" s="6" t="s">
        <v>33</v>
      </c>
      <c r="K66" s="6" t="s">
        <v>33</v>
      </c>
      <c r="L66" s="6" t="s">
        <v>33</v>
      </c>
      <c r="M66" s="6" t="s">
        <v>33</v>
      </c>
      <c r="N66" s="6" t="s">
        <v>33</v>
      </c>
      <c r="O66" s="6" t="s">
        <v>33</v>
      </c>
      <c r="P66" s="6" t="s">
        <v>33</v>
      </c>
    </row>
    <row r="67" spans="1:16" x14ac:dyDescent="0.2">
      <c r="A67" s="5">
        <v>60</v>
      </c>
      <c r="B67" s="6" t="s">
        <v>33</v>
      </c>
      <c r="C67" s="6" t="s">
        <v>33</v>
      </c>
      <c r="D67" s="6" t="s">
        <v>33</v>
      </c>
      <c r="E67" s="6" t="s">
        <v>33</v>
      </c>
      <c r="F67" s="6" t="s">
        <v>33</v>
      </c>
      <c r="G67" s="6" t="s">
        <v>33</v>
      </c>
      <c r="H67" s="6" t="s">
        <v>33</v>
      </c>
      <c r="I67" s="6" t="s">
        <v>33</v>
      </c>
      <c r="J67" s="6" t="s">
        <v>33</v>
      </c>
      <c r="K67" s="6" t="s">
        <v>33</v>
      </c>
      <c r="L67" s="6" t="s">
        <v>33</v>
      </c>
      <c r="M67" s="6" t="s">
        <v>33</v>
      </c>
      <c r="N67" s="6" t="s">
        <v>33</v>
      </c>
      <c r="O67" s="6" t="s">
        <v>33</v>
      </c>
      <c r="P67" s="6" t="s">
        <v>33</v>
      </c>
    </row>
    <row r="68" spans="1:16" x14ac:dyDescent="0.2">
      <c r="A68" s="5">
        <v>61</v>
      </c>
      <c r="B68" s="6" t="s">
        <v>33</v>
      </c>
      <c r="C68" s="6" t="s">
        <v>33</v>
      </c>
      <c r="D68" s="6" t="s">
        <v>33</v>
      </c>
      <c r="E68" s="6" t="s">
        <v>33</v>
      </c>
      <c r="F68" s="6" t="s">
        <v>33</v>
      </c>
      <c r="G68" s="6" t="s">
        <v>33</v>
      </c>
      <c r="H68" s="6" t="s">
        <v>33</v>
      </c>
      <c r="I68" s="6" t="s">
        <v>33</v>
      </c>
      <c r="J68" s="6" t="s">
        <v>33</v>
      </c>
      <c r="K68" s="6" t="s">
        <v>33</v>
      </c>
      <c r="L68" s="6" t="s">
        <v>33</v>
      </c>
      <c r="M68" s="6" t="s">
        <v>33</v>
      </c>
      <c r="N68" s="6" t="s">
        <v>33</v>
      </c>
      <c r="O68" s="6" t="s">
        <v>33</v>
      </c>
      <c r="P68" s="6" t="s">
        <v>33</v>
      </c>
    </row>
    <row r="69" spans="1:16" x14ac:dyDescent="0.2">
      <c r="A69" s="5">
        <v>62</v>
      </c>
      <c r="B69" s="6" t="s">
        <v>33</v>
      </c>
      <c r="C69" s="6" t="s">
        <v>33</v>
      </c>
      <c r="D69" s="6" t="s">
        <v>33</v>
      </c>
      <c r="E69" s="6" t="s">
        <v>33</v>
      </c>
      <c r="F69" s="6" t="s">
        <v>33</v>
      </c>
      <c r="G69" s="6" t="s">
        <v>33</v>
      </c>
      <c r="H69" s="6" t="s">
        <v>33</v>
      </c>
      <c r="I69" s="6" t="s">
        <v>33</v>
      </c>
      <c r="J69" s="6" t="s">
        <v>33</v>
      </c>
      <c r="K69" s="6" t="s">
        <v>33</v>
      </c>
      <c r="L69" s="6" t="s">
        <v>33</v>
      </c>
      <c r="M69" s="6" t="s">
        <v>33</v>
      </c>
      <c r="N69" s="6" t="s">
        <v>33</v>
      </c>
      <c r="O69" s="6" t="s">
        <v>33</v>
      </c>
      <c r="P69" s="6" t="s">
        <v>33</v>
      </c>
    </row>
    <row r="70" spans="1:16" x14ac:dyDescent="0.2">
      <c r="A70" s="5">
        <v>63</v>
      </c>
      <c r="B70" s="6" t="s">
        <v>33</v>
      </c>
      <c r="C70" s="6" t="s">
        <v>33</v>
      </c>
      <c r="D70" s="6" t="s">
        <v>33</v>
      </c>
      <c r="E70" s="6" t="s">
        <v>33</v>
      </c>
      <c r="F70" s="6" t="s">
        <v>33</v>
      </c>
      <c r="G70" s="6" t="s">
        <v>33</v>
      </c>
      <c r="H70" s="6" t="s">
        <v>33</v>
      </c>
      <c r="I70" s="6" t="s">
        <v>33</v>
      </c>
      <c r="J70" s="6" t="s">
        <v>33</v>
      </c>
      <c r="K70" s="6" t="s">
        <v>33</v>
      </c>
      <c r="L70" s="6" t="s">
        <v>33</v>
      </c>
      <c r="M70" s="6" t="s">
        <v>33</v>
      </c>
      <c r="N70" s="6" t="s">
        <v>33</v>
      </c>
      <c r="O70" s="6" t="s">
        <v>33</v>
      </c>
      <c r="P70" s="6" t="s">
        <v>33</v>
      </c>
    </row>
    <row r="71" spans="1:16" x14ac:dyDescent="0.2">
      <c r="A71" s="5">
        <v>64</v>
      </c>
      <c r="B71" s="6" t="s">
        <v>33</v>
      </c>
      <c r="C71" s="6" t="s">
        <v>33</v>
      </c>
      <c r="D71" s="6" t="s">
        <v>33</v>
      </c>
      <c r="E71" s="6" t="s">
        <v>33</v>
      </c>
      <c r="F71" s="6" t="s">
        <v>33</v>
      </c>
      <c r="G71" s="6" t="s">
        <v>33</v>
      </c>
      <c r="H71" s="6" t="s">
        <v>33</v>
      </c>
      <c r="I71" s="6" t="s">
        <v>33</v>
      </c>
      <c r="J71" s="6" t="s">
        <v>33</v>
      </c>
      <c r="K71" s="6" t="s">
        <v>33</v>
      </c>
      <c r="L71" s="6" t="s">
        <v>33</v>
      </c>
      <c r="M71" s="6" t="s">
        <v>33</v>
      </c>
      <c r="N71" s="6" t="s">
        <v>33</v>
      </c>
      <c r="O71" s="6" t="s">
        <v>33</v>
      </c>
      <c r="P71" s="6" t="s">
        <v>33</v>
      </c>
    </row>
    <row r="72" spans="1:16" x14ac:dyDescent="0.2">
      <c r="A72" s="5">
        <v>65</v>
      </c>
      <c r="B72" s="6" t="s">
        <v>33</v>
      </c>
      <c r="C72" s="6" t="s">
        <v>33</v>
      </c>
      <c r="D72" s="6" t="s">
        <v>33</v>
      </c>
      <c r="E72" s="6" t="s">
        <v>33</v>
      </c>
      <c r="F72" s="6" t="s">
        <v>33</v>
      </c>
      <c r="G72" s="6" t="s">
        <v>33</v>
      </c>
      <c r="H72" s="6" t="s">
        <v>33</v>
      </c>
      <c r="I72" s="6" t="s">
        <v>33</v>
      </c>
      <c r="J72" s="6" t="s">
        <v>33</v>
      </c>
      <c r="K72" s="6" t="s">
        <v>33</v>
      </c>
      <c r="L72" s="6" t="s">
        <v>33</v>
      </c>
      <c r="M72" s="6" t="s">
        <v>33</v>
      </c>
      <c r="N72" s="6" t="s">
        <v>33</v>
      </c>
      <c r="O72" s="6" t="s">
        <v>33</v>
      </c>
      <c r="P72" s="6" t="s">
        <v>33</v>
      </c>
    </row>
    <row r="73" spans="1:16" x14ac:dyDescent="0.2">
      <c r="A73" s="5">
        <v>66</v>
      </c>
      <c r="B73" s="6" t="s">
        <v>33</v>
      </c>
      <c r="C73" s="6" t="s">
        <v>33</v>
      </c>
      <c r="D73" s="6" t="s">
        <v>33</v>
      </c>
      <c r="E73" s="6" t="s">
        <v>33</v>
      </c>
      <c r="F73" s="6" t="s">
        <v>33</v>
      </c>
      <c r="G73" s="6" t="s">
        <v>33</v>
      </c>
      <c r="H73" s="6" t="s">
        <v>33</v>
      </c>
      <c r="I73" s="6" t="s">
        <v>33</v>
      </c>
      <c r="J73" s="6" t="s">
        <v>33</v>
      </c>
      <c r="K73" s="6" t="s">
        <v>33</v>
      </c>
      <c r="L73" s="6" t="s">
        <v>33</v>
      </c>
      <c r="M73" s="6" t="s">
        <v>33</v>
      </c>
      <c r="N73" s="6" t="s">
        <v>33</v>
      </c>
      <c r="O73" s="6" t="s">
        <v>33</v>
      </c>
      <c r="P73" s="6" t="s">
        <v>33</v>
      </c>
    </row>
    <row r="74" spans="1:16" x14ac:dyDescent="0.2">
      <c r="A74" s="5">
        <v>67</v>
      </c>
      <c r="B74" s="6" t="s">
        <v>33</v>
      </c>
      <c r="C74" s="6" t="s">
        <v>33</v>
      </c>
      <c r="D74" s="6" t="s">
        <v>33</v>
      </c>
      <c r="E74" s="6" t="s">
        <v>33</v>
      </c>
      <c r="F74" s="6" t="s">
        <v>33</v>
      </c>
      <c r="G74" s="6" t="s">
        <v>33</v>
      </c>
      <c r="H74" s="6" t="s">
        <v>33</v>
      </c>
      <c r="I74" s="6" t="s">
        <v>33</v>
      </c>
      <c r="J74" s="6" t="s">
        <v>33</v>
      </c>
      <c r="K74" s="6" t="s">
        <v>33</v>
      </c>
      <c r="L74" s="6" t="s">
        <v>33</v>
      </c>
      <c r="M74" s="6" t="s">
        <v>33</v>
      </c>
      <c r="N74" s="6" t="s">
        <v>33</v>
      </c>
      <c r="O74" s="6" t="s">
        <v>33</v>
      </c>
      <c r="P74" s="6" t="s">
        <v>33</v>
      </c>
    </row>
    <row r="75" spans="1:16" x14ac:dyDescent="0.2">
      <c r="A75" s="5">
        <v>68</v>
      </c>
      <c r="B75" s="6" t="s">
        <v>33</v>
      </c>
      <c r="C75" s="6" t="s">
        <v>33</v>
      </c>
      <c r="D75" s="6" t="s">
        <v>33</v>
      </c>
      <c r="E75" s="6" t="s">
        <v>33</v>
      </c>
      <c r="F75" s="6" t="s">
        <v>33</v>
      </c>
      <c r="G75" s="6" t="s">
        <v>33</v>
      </c>
      <c r="H75" s="6" t="s">
        <v>33</v>
      </c>
      <c r="I75" s="6" t="s">
        <v>33</v>
      </c>
      <c r="J75" s="6" t="s">
        <v>33</v>
      </c>
      <c r="K75" s="6" t="s">
        <v>33</v>
      </c>
      <c r="L75" s="6" t="s">
        <v>33</v>
      </c>
      <c r="M75" s="6" t="s">
        <v>33</v>
      </c>
      <c r="N75" s="6" t="s">
        <v>33</v>
      </c>
      <c r="O75" s="6" t="s">
        <v>33</v>
      </c>
      <c r="P75" s="6" t="s">
        <v>33</v>
      </c>
    </row>
    <row r="76" spans="1:16" x14ac:dyDescent="0.2">
      <c r="A76" s="5">
        <v>69</v>
      </c>
      <c r="B76" s="6" t="s">
        <v>33</v>
      </c>
      <c r="C76" s="6" t="s">
        <v>33</v>
      </c>
      <c r="D76" s="6" t="s">
        <v>33</v>
      </c>
      <c r="E76" s="6" t="s">
        <v>33</v>
      </c>
      <c r="F76" s="6" t="s">
        <v>33</v>
      </c>
      <c r="G76" s="6" t="s">
        <v>33</v>
      </c>
      <c r="H76" s="6" t="s">
        <v>33</v>
      </c>
      <c r="I76" s="6" t="s">
        <v>33</v>
      </c>
      <c r="J76" s="6" t="s">
        <v>33</v>
      </c>
      <c r="K76" s="6" t="s">
        <v>33</v>
      </c>
      <c r="L76" s="6" t="s">
        <v>33</v>
      </c>
      <c r="M76" s="6" t="s">
        <v>33</v>
      </c>
      <c r="N76" s="6" t="s">
        <v>33</v>
      </c>
      <c r="O76" s="6" t="s">
        <v>33</v>
      </c>
      <c r="P76" s="6" t="s">
        <v>33</v>
      </c>
    </row>
    <row r="77" spans="1:16" x14ac:dyDescent="0.2">
      <c r="A77" s="5">
        <v>70</v>
      </c>
      <c r="B77" s="6" t="s">
        <v>33</v>
      </c>
      <c r="C77" s="6" t="s">
        <v>33</v>
      </c>
      <c r="D77" s="6" t="s">
        <v>33</v>
      </c>
      <c r="E77" s="6" t="s">
        <v>33</v>
      </c>
      <c r="F77" s="6" t="s">
        <v>33</v>
      </c>
      <c r="G77" s="6" t="s">
        <v>33</v>
      </c>
      <c r="H77" s="6" t="s">
        <v>33</v>
      </c>
      <c r="I77" s="6" t="s">
        <v>33</v>
      </c>
      <c r="J77" s="6" t="s">
        <v>33</v>
      </c>
      <c r="K77" s="6" t="s">
        <v>33</v>
      </c>
      <c r="L77" s="6" t="s">
        <v>33</v>
      </c>
      <c r="M77" s="6" t="s">
        <v>33</v>
      </c>
      <c r="N77" s="6" t="s">
        <v>33</v>
      </c>
      <c r="O77" s="6" t="s">
        <v>33</v>
      </c>
      <c r="P77" s="6" t="s">
        <v>33</v>
      </c>
    </row>
  </sheetData>
  <phoneticPr fontId="4" type="noConversion"/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indexed="46"/>
  </sheetPr>
  <dimension ref="A1:P77"/>
  <sheetViews>
    <sheetView workbookViewId="0">
      <pane ySplit="6" topLeftCell="A53" activePane="bottomLeft" state="frozen"/>
      <selection pane="bottomLeft" activeCell="Q63" sqref="Q63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71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6</v>
      </c>
      <c r="G5" s="12" t="s">
        <v>116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1.1000000000000001</v>
      </c>
      <c r="C7" s="196">
        <v>1.1000000000000001</v>
      </c>
      <c r="D7" s="196">
        <v>1.1000000000000001</v>
      </c>
      <c r="E7" s="196">
        <v>1.1000000000000001</v>
      </c>
      <c r="F7" s="197">
        <v>1.1000000000000001</v>
      </c>
      <c r="G7" s="196">
        <v>1.1000000000000001</v>
      </c>
      <c r="H7" s="196">
        <v>1.1000000000000001</v>
      </c>
      <c r="I7" s="196">
        <v>1.07</v>
      </c>
      <c r="J7" s="196">
        <v>1.07</v>
      </c>
      <c r="K7" s="196">
        <v>1.07</v>
      </c>
      <c r="L7" s="196">
        <v>1.07</v>
      </c>
      <c r="M7" s="197">
        <v>1.07</v>
      </c>
      <c r="N7" s="196">
        <v>1.07</v>
      </c>
      <c r="O7" s="196">
        <v>1.07</v>
      </c>
      <c r="P7" s="6" t="s">
        <v>33</v>
      </c>
    </row>
    <row r="8" spans="1:16" x14ac:dyDescent="0.2">
      <c r="A8" s="5">
        <v>1</v>
      </c>
      <c r="B8" s="196">
        <v>1.1100000000000001</v>
      </c>
      <c r="C8" s="196">
        <v>1.1100000000000001</v>
      </c>
      <c r="D8" s="196">
        <v>1.1100000000000001</v>
      </c>
      <c r="E8" s="196">
        <v>1.1100000000000001</v>
      </c>
      <c r="F8" s="197">
        <v>1.1100000000000001</v>
      </c>
      <c r="G8" s="196">
        <v>1.1100000000000001</v>
      </c>
      <c r="H8" s="196">
        <v>1.1100000000000001</v>
      </c>
      <c r="I8" s="196">
        <v>1.07</v>
      </c>
      <c r="J8" s="196">
        <v>1.07</v>
      </c>
      <c r="K8" s="196">
        <v>1.07</v>
      </c>
      <c r="L8" s="196">
        <v>1.07</v>
      </c>
      <c r="M8" s="197">
        <v>1.07</v>
      </c>
      <c r="N8" s="196">
        <v>1.07</v>
      </c>
      <c r="O8" s="196">
        <v>1.07</v>
      </c>
      <c r="P8" s="6" t="s">
        <v>33</v>
      </c>
    </row>
    <row r="9" spans="1:16" x14ac:dyDescent="0.2">
      <c r="A9" s="5">
        <v>2</v>
      </c>
      <c r="B9" s="196">
        <v>1.1200000000000001</v>
      </c>
      <c r="C9" s="196">
        <v>1.1200000000000001</v>
      </c>
      <c r="D9" s="196">
        <v>1.1200000000000001</v>
      </c>
      <c r="E9" s="196">
        <v>1.1200000000000001</v>
      </c>
      <c r="F9" s="197">
        <v>1.1200000000000001</v>
      </c>
      <c r="G9" s="196">
        <v>1.1200000000000001</v>
      </c>
      <c r="H9" s="196">
        <v>1.1200000000000001</v>
      </c>
      <c r="I9" s="196">
        <v>1.07</v>
      </c>
      <c r="J9" s="196">
        <v>1.07</v>
      </c>
      <c r="K9" s="196">
        <v>1.07</v>
      </c>
      <c r="L9" s="196">
        <v>1.07</v>
      </c>
      <c r="M9" s="197">
        <v>1.07</v>
      </c>
      <c r="N9" s="196">
        <v>1.07</v>
      </c>
      <c r="O9" s="196">
        <v>1.07</v>
      </c>
      <c r="P9" s="6" t="s">
        <v>33</v>
      </c>
    </row>
    <row r="10" spans="1:16" x14ac:dyDescent="0.2">
      <c r="A10" s="5">
        <v>3</v>
      </c>
      <c r="B10" s="196">
        <v>1.1299999999999999</v>
      </c>
      <c r="C10" s="196">
        <v>1.1299999999999999</v>
      </c>
      <c r="D10" s="196">
        <v>1.1299999999999999</v>
      </c>
      <c r="E10" s="196">
        <v>1.1299999999999999</v>
      </c>
      <c r="F10" s="197">
        <v>1.1299999999999999</v>
      </c>
      <c r="G10" s="196">
        <v>1.1299999999999999</v>
      </c>
      <c r="H10" s="196">
        <v>1.1299999999999999</v>
      </c>
      <c r="I10" s="196">
        <v>1.07</v>
      </c>
      <c r="J10" s="196">
        <v>1.07</v>
      </c>
      <c r="K10" s="196">
        <v>1.07</v>
      </c>
      <c r="L10" s="196">
        <v>1.07</v>
      </c>
      <c r="M10" s="197">
        <v>1.07</v>
      </c>
      <c r="N10" s="196">
        <v>1.07</v>
      </c>
      <c r="O10" s="196">
        <v>1.07</v>
      </c>
      <c r="P10" s="6" t="s">
        <v>33</v>
      </c>
    </row>
    <row r="11" spans="1:16" x14ac:dyDescent="0.2">
      <c r="A11" s="5">
        <v>4</v>
      </c>
      <c r="B11" s="196">
        <v>1.1399999999999999</v>
      </c>
      <c r="C11" s="196">
        <v>1.1399999999999999</v>
      </c>
      <c r="D11" s="196">
        <v>1.1399999999999999</v>
      </c>
      <c r="E11" s="196">
        <v>1.1399999999999999</v>
      </c>
      <c r="F11" s="197">
        <v>1.1399999999999999</v>
      </c>
      <c r="G11" s="196">
        <v>1.1399999999999999</v>
      </c>
      <c r="H11" s="196">
        <v>1.1399999999999999</v>
      </c>
      <c r="I11" s="196">
        <v>1.07</v>
      </c>
      <c r="J11" s="196">
        <v>1.07</v>
      </c>
      <c r="K11" s="196">
        <v>1.07</v>
      </c>
      <c r="L11" s="196">
        <v>1.07</v>
      </c>
      <c r="M11" s="197">
        <v>1.07</v>
      </c>
      <c r="N11" s="196">
        <v>1.07</v>
      </c>
      <c r="O11" s="196">
        <v>1.07</v>
      </c>
      <c r="P11" s="6" t="s">
        <v>33</v>
      </c>
    </row>
    <row r="12" spans="1:16" x14ac:dyDescent="0.2">
      <c r="A12" s="5">
        <v>5</v>
      </c>
      <c r="B12" s="196">
        <v>1.1499999999999999</v>
      </c>
      <c r="C12" s="196">
        <v>1.1499999999999999</v>
      </c>
      <c r="D12" s="196">
        <v>1.1499999999999999</v>
      </c>
      <c r="E12" s="196">
        <v>1.1499999999999999</v>
      </c>
      <c r="F12" s="197">
        <v>1.1499999999999999</v>
      </c>
      <c r="G12" s="196">
        <v>1.1499999999999999</v>
      </c>
      <c r="H12" s="196">
        <v>1.1499999999999999</v>
      </c>
      <c r="I12" s="196">
        <v>1.07</v>
      </c>
      <c r="J12" s="196">
        <v>1.07</v>
      </c>
      <c r="K12" s="196">
        <v>1.07</v>
      </c>
      <c r="L12" s="196">
        <v>1.07</v>
      </c>
      <c r="M12" s="197">
        <v>1.07</v>
      </c>
      <c r="N12" s="196">
        <v>1.07</v>
      </c>
      <c r="O12" s="196">
        <v>1.07</v>
      </c>
      <c r="P12" s="6" t="s">
        <v>33</v>
      </c>
    </row>
    <row r="13" spans="1:16" x14ac:dyDescent="0.2">
      <c r="A13" s="5">
        <v>6</v>
      </c>
      <c r="B13" s="196">
        <v>1.1599999999999999</v>
      </c>
      <c r="C13" s="196">
        <v>1.1599999999999999</v>
      </c>
      <c r="D13" s="196">
        <v>1.1599999999999999</v>
      </c>
      <c r="E13" s="196">
        <v>1.1599999999999999</v>
      </c>
      <c r="F13" s="197">
        <v>1.1599999999999999</v>
      </c>
      <c r="G13" s="196">
        <v>1.1599999999999999</v>
      </c>
      <c r="H13" s="196">
        <v>1.1599999999999999</v>
      </c>
      <c r="I13" s="196">
        <v>1.07</v>
      </c>
      <c r="J13" s="196">
        <v>1.07</v>
      </c>
      <c r="K13" s="196">
        <v>1.07</v>
      </c>
      <c r="L13" s="196">
        <v>1.07</v>
      </c>
      <c r="M13" s="197">
        <v>1.07</v>
      </c>
      <c r="N13" s="196">
        <v>1.07</v>
      </c>
      <c r="O13" s="196">
        <v>1.07</v>
      </c>
      <c r="P13" s="6" t="s">
        <v>33</v>
      </c>
    </row>
    <row r="14" spans="1:16" x14ac:dyDescent="0.2">
      <c r="A14" s="5">
        <v>7</v>
      </c>
      <c r="B14" s="196">
        <v>1.17</v>
      </c>
      <c r="C14" s="196">
        <v>1.17</v>
      </c>
      <c r="D14" s="196">
        <v>1.17</v>
      </c>
      <c r="E14" s="196">
        <v>1.17</v>
      </c>
      <c r="F14" s="197">
        <v>1.17</v>
      </c>
      <c r="G14" s="196">
        <v>1.17</v>
      </c>
      <c r="H14" s="196">
        <v>1.17</v>
      </c>
      <c r="I14" s="196">
        <v>1.07</v>
      </c>
      <c r="J14" s="196">
        <v>1.07</v>
      </c>
      <c r="K14" s="196">
        <v>1.07</v>
      </c>
      <c r="L14" s="196">
        <v>1.07</v>
      </c>
      <c r="M14" s="197">
        <v>1.07</v>
      </c>
      <c r="N14" s="196">
        <v>1.07</v>
      </c>
      <c r="O14" s="196">
        <v>1.07</v>
      </c>
      <c r="P14" s="6" t="s">
        <v>33</v>
      </c>
    </row>
    <row r="15" spans="1:16" x14ac:dyDescent="0.2">
      <c r="A15" s="5">
        <v>8</v>
      </c>
      <c r="B15" s="196">
        <v>1.18</v>
      </c>
      <c r="C15" s="196">
        <v>1.18</v>
      </c>
      <c r="D15" s="196">
        <v>1.18</v>
      </c>
      <c r="E15" s="196">
        <v>1.18</v>
      </c>
      <c r="F15" s="197">
        <v>1.18</v>
      </c>
      <c r="G15" s="196">
        <v>1.18</v>
      </c>
      <c r="H15" s="196">
        <v>1.18</v>
      </c>
      <c r="I15" s="196">
        <v>1.07</v>
      </c>
      <c r="J15" s="196">
        <v>1.07</v>
      </c>
      <c r="K15" s="196">
        <v>1.07</v>
      </c>
      <c r="L15" s="196">
        <v>1.07</v>
      </c>
      <c r="M15" s="197">
        <v>1.07</v>
      </c>
      <c r="N15" s="196">
        <v>1.07</v>
      </c>
      <c r="O15" s="196">
        <v>1.07</v>
      </c>
      <c r="P15" s="6" t="s">
        <v>33</v>
      </c>
    </row>
    <row r="16" spans="1:16" x14ac:dyDescent="0.2">
      <c r="A16" s="5">
        <v>9</v>
      </c>
      <c r="B16" s="196">
        <v>1.19</v>
      </c>
      <c r="C16" s="196">
        <v>1.19</v>
      </c>
      <c r="D16" s="196">
        <v>1.19</v>
      </c>
      <c r="E16" s="196">
        <v>1.19</v>
      </c>
      <c r="F16" s="197">
        <v>1.19</v>
      </c>
      <c r="G16" s="196">
        <v>1.19</v>
      </c>
      <c r="H16" s="196">
        <v>1.19</v>
      </c>
      <c r="I16" s="196">
        <v>1.07</v>
      </c>
      <c r="J16" s="196">
        <v>1.07</v>
      </c>
      <c r="K16" s="196">
        <v>1.07</v>
      </c>
      <c r="L16" s="196">
        <v>1.07</v>
      </c>
      <c r="M16" s="197">
        <v>1.07</v>
      </c>
      <c r="N16" s="196">
        <v>1.07</v>
      </c>
      <c r="O16" s="196">
        <v>1.07</v>
      </c>
      <c r="P16" s="6" t="s">
        <v>33</v>
      </c>
    </row>
    <row r="17" spans="1:16" x14ac:dyDescent="0.2">
      <c r="A17" s="5">
        <v>10</v>
      </c>
      <c r="B17" s="196">
        <v>1.2</v>
      </c>
      <c r="C17" s="196">
        <v>1.2</v>
      </c>
      <c r="D17" s="196">
        <v>1.2</v>
      </c>
      <c r="E17" s="196">
        <v>1.2</v>
      </c>
      <c r="F17" s="197">
        <v>1.2</v>
      </c>
      <c r="G17" s="196">
        <v>1.2</v>
      </c>
      <c r="H17" s="196">
        <v>1.2</v>
      </c>
      <c r="I17" s="196">
        <v>1.07</v>
      </c>
      <c r="J17" s="196">
        <v>1.07</v>
      </c>
      <c r="K17" s="196">
        <v>1.07</v>
      </c>
      <c r="L17" s="196">
        <v>1.07</v>
      </c>
      <c r="M17" s="197">
        <v>1.07</v>
      </c>
      <c r="N17" s="196">
        <v>1.07</v>
      </c>
      <c r="O17" s="196">
        <v>1.07</v>
      </c>
      <c r="P17" s="6" t="s">
        <v>33</v>
      </c>
    </row>
    <row r="18" spans="1:16" x14ac:dyDescent="0.2">
      <c r="A18" s="5">
        <v>11</v>
      </c>
      <c r="B18" s="196">
        <v>1.21</v>
      </c>
      <c r="C18" s="196">
        <v>1.21</v>
      </c>
      <c r="D18" s="196">
        <v>1.21</v>
      </c>
      <c r="E18" s="196">
        <v>1.21</v>
      </c>
      <c r="F18" s="197">
        <v>1.21</v>
      </c>
      <c r="G18" s="196">
        <v>1.21</v>
      </c>
      <c r="H18" s="196">
        <v>1.21</v>
      </c>
      <c r="I18" s="196">
        <v>1.07</v>
      </c>
      <c r="J18" s="196">
        <v>1.07</v>
      </c>
      <c r="K18" s="196">
        <v>1.07</v>
      </c>
      <c r="L18" s="196">
        <v>1.07</v>
      </c>
      <c r="M18" s="197">
        <v>1.07</v>
      </c>
      <c r="N18" s="196">
        <v>1.07</v>
      </c>
      <c r="O18" s="196">
        <v>1.07</v>
      </c>
      <c r="P18" s="6" t="s">
        <v>33</v>
      </c>
    </row>
    <row r="19" spans="1:16" x14ac:dyDescent="0.2">
      <c r="A19" s="5">
        <v>12</v>
      </c>
      <c r="B19" s="196">
        <v>1.23</v>
      </c>
      <c r="C19" s="196">
        <v>1.23</v>
      </c>
      <c r="D19" s="196">
        <v>1.23</v>
      </c>
      <c r="E19" s="196">
        <v>1.23</v>
      </c>
      <c r="F19" s="197">
        <v>1.23</v>
      </c>
      <c r="G19" s="196">
        <v>1.23</v>
      </c>
      <c r="H19" s="196">
        <v>1.23</v>
      </c>
      <c r="I19" s="196">
        <v>1.07</v>
      </c>
      <c r="J19" s="196">
        <v>1.07</v>
      </c>
      <c r="K19" s="196">
        <v>1.07</v>
      </c>
      <c r="L19" s="196">
        <v>1.07</v>
      </c>
      <c r="M19" s="197">
        <v>1.07</v>
      </c>
      <c r="N19" s="196">
        <v>1.07</v>
      </c>
      <c r="O19" s="196">
        <v>1.07</v>
      </c>
      <c r="P19" s="6" t="s">
        <v>33</v>
      </c>
    </row>
    <row r="20" spans="1:16" x14ac:dyDescent="0.2">
      <c r="A20" s="5">
        <v>13</v>
      </c>
      <c r="B20" s="196">
        <v>1.25</v>
      </c>
      <c r="C20" s="196">
        <v>1.25</v>
      </c>
      <c r="D20" s="196">
        <v>1.25</v>
      </c>
      <c r="E20" s="196">
        <v>1.25</v>
      </c>
      <c r="F20" s="197">
        <v>1.25</v>
      </c>
      <c r="G20" s="196">
        <v>1.25</v>
      </c>
      <c r="H20" s="196">
        <v>1.25</v>
      </c>
      <c r="I20" s="196">
        <v>1.07</v>
      </c>
      <c r="J20" s="196">
        <v>1.07</v>
      </c>
      <c r="K20" s="196">
        <v>1.07</v>
      </c>
      <c r="L20" s="196">
        <v>1.07</v>
      </c>
      <c r="M20" s="197">
        <v>1.07</v>
      </c>
      <c r="N20" s="196">
        <v>1.07</v>
      </c>
      <c r="O20" s="196">
        <v>1.07</v>
      </c>
      <c r="P20" s="6" t="s">
        <v>33</v>
      </c>
    </row>
    <row r="21" spans="1:16" x14ac:dyDescent="0.2">
      <c r="A21" s="5">
        <v>14</v>
      </c>
      <c r="B21" s="196">
        <v>1.27</v>
      </c>
      <c r="C21" s="196">
        <v>1.27</v>
      </c>
      <c r="D21" s="196">
        <v>1.27</v>
      </c>
      <c r="E21" s="196">
        <v>1.27</v>
      </c>
      <c r="F21" s="197">
        <v>1.27</v>
      </c>
      <c r="G21" s="196">
        <v>1.27</v>
      </c>
      <c r="H21" s="196">
        <v>1.27</v>
      </c>
      <c r="I21" s="196">
        <v>1.07</v>
      </c>
      <c r="J21" s="196">
        <v>1.07</v>
      </c>
      <c r="K21" s="196">
        <v>1.07</v>
      </c>
      <c r="L21" s="196">
        <v>1.07</v>
      </c>
      <c r="M21" s="197">
        <v>1.07</v>
      </c>
      <c r="N21" s="196">
        <v>1.07</v>
      </c>
      <c r="O21" s="196">
        <v>1.07</v>
      </c>
      <c r="P21" s="6" t="s">
        <v>33</v>
      </c>
    </row>
    <row r="22" spans="1:16" x14ac:dyDescent="0.2">
      <c r="A22" s="5">
        <v>15</v>
      </c>
      <c r="B22" s="196">
        <v>1.29</v>
      </c>
      <c r="C22" s="196">
        <v>1.29</v>
      </c>
      <c r="D22" s="196">
        <v>1.29</v>
      </c>
      <c r="E22" s="196">
        <v>1.29</v>
      </c>
      <c r="F22" s="197">
        <v>1.29</v>
      </c>
      <c r="G22" s="196">
        <v>1.29</v>
      </c>
      <c r="H22" s="196">
        <v>1.29</v>
      </c>
      <c r="I22" s="196">
        <v>1.07</v>
      </c>
      <c r="J22" s="196">
        <v>1.07</v>
      </c>
      <c r="K22" s="196">
        <v>1.07</v>
      </c>
      <c r="L22" s="196">
        <v>1.07</v>
      </c>
      <c r="M22" s="197">
        <v>1.07</v>
      </c>
      <c r="N22" s="196">
        <v>1.07</v>
      </c>
      <c r="O22" s="196">
        <v>1.07</v>
      </c>
      <c r="P22" s="196">
        <v>0.13</v>
      </c>
    </row>
    <row r="23" spans="1:16" x14ac:dyDescent="0.2">
      <c r="A23" s="5">
        <v>16</v>
      </c>
      <c r="B23" s="196">
        <v>1.31</v>
      </c>
      <c r="C23" s="196">
        <v>1.31</v>
      </c>
      <c r="D23" s="196">
        <v>1.31</v>
      </c>
      <c r="E23" s="196">
        <v>1.31</v>
      </c>
      <c r="F23" s="197">
        <v>1.31</v>
      </c>
      <c r="G23" s="196">
        <v>1.31</v>
      </c>
      <c r="H23" s="196">
        <v>1.31</v>
      </c>
      <c r="I23" s="196">
        <v>1.07</v>
      </c>
      <c r="J23" s="196">
        <v>1.07</v>
      </c>
      <c r="K23" s="196">
        <v>1.07</v>
      </c>
      <c r="L23" s="196">
        <v>1.07</v>
      </c>
      <c r="M23" s="197">
        <v>1.07</v>
      </c>
      <c r="N23" s="196">
        <v>1.07</v>
      </c>
      <c r="O23" s="196">
        <v>1.07</v>
      </c>
      <c r="P23" s="196">
        <v>0.13</v>
      </c>
    </row>
    <row r="24" spans="1:16" x14ac:dyDescent="0.2">
      <c r="A24" s="5">
        <v>17</v>
      </c>
      <c r="B24" s="196">
        <v>1.33</v>
      </c>
      <c r="C24" s="196">
        <v>1.33</v>
      </c>
      <c r="D24" s="196">
        <v>1.33</v>
      </c>
      <c r="E24" s="196">
        <v>1.33</v>
      </c>
      <c r="F24" s="197">
        <v>1.33</v>
      </c>
      <c r="G24" s="196">
        <v>1.33</v>
      </c>
      <c r="H24" s="196">
        <v>1.33</v>
      </c>
      <c r="I24" s="196">
        <v>1.07</v>
      </c>
      <c r="J24" s="196">
        <v>1.07</v>
      </c>
      <c r="K24" s="196">
        <v>1.07</v>
      </c>
      <c r="L24" s="196">
        <v>1.07</v>
      </c>
      <c r="M24" s="197">
        <v>1.07</v>
      </c>
      <c r="N24" s="196">
        <v>1.07</v>
      </c>
      <c r="O24" s="196">
        <v>1.07</v>
      </c>
      <c r="P24" s="196">
        <v>0.13</v>
      </c>
    </row>
    <row r="25" spans="1:16" x14ac:dyDescent="0.2">
      <c r="A25" s="5">
        <v>18</v>
      </c>
      <c r="B25" s="196">
        <v>0.67</v>
      </c>
      <c r="C25" s="196">
        <v>0.91</v>
      </c>
      <c r="D25" s="196">
        <v>1.21</v>
      </c>
      <c r="E25" s="196">
        <v>1.35</v>
      </c>
      <c r="F25" s="197">
        <v>2.0299999999999998</v>
      </c>
      <c r="G25" s="196">
        <v>2.68</v>
      </c>
      <c r="H25" s="196">
        <v>3.73</v>
      </c>
      <c r="I25" s="196">
        <v>0.56000000000000005</v>
      </c>
      <c r="J25" s="196">
        <v>0.68</v>
      </c>
      <c r="K25" s="196">
        <v>0.94</v>
      </c>
      <c r="L25" s="196">
        <v>1.07</v>
      </c>
      <c r="M25" s="197">
        <v>1.61</v>
      </c>
      <c r="N25" s="196">
        <v>1.91</v>
      </c>
      <c r="O25" s="196">
        <v>2.6</v>
      </c>
      <c r="P25" s="196">
        <v>0.13</v>
      </c>
    </row>
    <row r="26" spans="1:16" x14ac:dyDescent="0.2">
      <c r="A26" s="5">
        <v>19</v>
      </c>
      <c r="B26" s="196">
        <v>0.67</v>
      </c>
      <c r="C26" s="196">
        <v>0.91</v>
      </c>
      <c r="D26" s="196">
        <v>1.21</v>
      </c>
      <c r="E26" s="196">
        <v>1.37</v>
      </c>
      <c r="F26" s="197">
        <v>2.06</v>
      </c>
      <c r="G26" s="196">
        <v>2.68</v>
      </c>
      <c r="H26" s="196">
        <v>3.73</v>
      </c>
      <c r="I26" s="196">
        <v>0.56000000000000005</v>
      </c>
      <c r="J26" s="196">
        <v>0.68</v>
      </c>
      <c r="K26" s="196">
        <v>0.94</v>
      </c>
      <c r="L26" s="196">
        <v>1.07</v>
      </c>
      <c r="M26" s="197">
        <v>1.61</v>
      </c>
      <c r="N26" s="196">
        <v>1.91</v>
      </c>
      <c r="O26" s="196">
        <v>2.6</v>
      </c>
      <c r="P26" s="196">
        <v>0.13</v>
      </c>
    </row>
    <row r="27" spans="1:16" x14ac:dyDescent="0.2">
      <c r="A27" s="5">
        <v>20</v>
      </c>
      <c r="B27" s="196">
        <v>0.67</v>
      </c>
      <c r="C27" s="196">
        <v>0.91</v>
      </c>
      <c r="D27" s="196">
        <v>1.21</v>
      </c>
      <c r="E27" s="196">
        <v>1.39</v>
      </c>
      <c r="F27" s="197">
        <v>2.09</v>
      </c>
      <c r="G27" s="196">
        <v>2.68</v>
      </c>
      <c r="H27" s="196">
        <v>3.73</v>
      </c>
      <c r="I27" s="196">
        <v>0.56000000000000005</v>
      </c>
      <c r="J27" s="196">
        <v>0.68</v>
      </c>
      <c r="K27" s="196">
        <v>0.94</v>
      </c>
      <c r="L27" s="196">
        <v>1.07</v>
      </c>
      <c r="M27" s="197">
        <v>1.61</v>
      </c>
      <c r="N27" s="196">
        <v>1.91</v>
      </c>
      <c r="O27" s="196">
        <v>2.6</v>
      </c>
      <c r="P27" s="196">
        <v>0.13</v>
      </c>
    </row>
    <row r="28" spans="1:16" x14ac:dyDescent="0.2">
      <c r="A28" s="5">
        <v>21</v>
      </c>
      <c r="B28" s="196">
        <v>0.67</v>
      </c>
      <c r="C28" s="196">
        <v>0.91</v>
      </c>
      <c r="D28" s="196">
        <v>1.21</v>
      </c>
      <c r="E28" s="196">
        <v>1.41</v>
      </c>
      <c r="F28" s="197">
        <v>2.12</v>
      </c>
      <c r="G28" s="196">
        <v>2.68</v>
      </c>
      <c r="H28" s="196">
        <v>3.73</v>
      </c>
      <c r="I28" s="196">
        <v>0.56000000000000005</v>
      </c>
      <c r="J28" s="196">
        <v>0.68</v>
      </c>
      <c r="K28" s="196">
        <v>0.94</v>
      </c>
      <c r="L28" s="196">
        <v>1.07</v>
      </c>
      <c r="M28" s="197">
        <v>1.61</v>
      </c>
      <c r="N28" s="196">
        <v>1.91</v>
      </c>
      <c r="O28" s="196">
        <v>2.6</v>
      </c>
      <c r="P28" s="196">
        <v>0.13</v>
      </c>
    </row>
    <row r="29" spans="1:16" x14ac:dyDescent="0.2">
      <c r="A29" s="5">
        <v>22</v>
      </c>
      <c r="B29" s="196">
        <v>0.67</v>
      </c>
      <c r="C29" s="196">
        <v>0.91</v>
      </c>
      <c r="D29" s="196">
        <v>1.21</v>
      </c>
      <c r="E29" s="196">
        <v>1.42</v>
      </c>
      <c r="F29" s="197">
        <v>2.13</v>
      </c>
      <c r="G29" s="196">
        <v>2.68</v>
      </c>
      <c r="H29" s="196">
        <v>3.73</v>
      </c>
      <c r="I29" s="196">
        <v>0.56000000000000005</v>
      </c>
      <c r="J29" s="196">
        <v>0.68</v>
      </c>
      <c r="K29" s="196">
        <v>0.94</v>
      </c>
      <c r="L29" s="196">
        <v>1.07</v>
      </c>
      <c r="M29" s="197">
        <v>1.61</v>
      </c>
      <c r="N29" s="196">
        <v>1.91</v>
      </c>
      <c r="O29" s="196">
        <v>2.6</v>
      </c>
      <c r="P29" s="196">
        <v>0.13</v>
      </c>
    </row>
    <row r="30" spans="1:16" x14ac:dyDescent="0.2">
      <c r="A30" s="5">
        <v>23</v>
      </c>
      <c r="B30" s="196">
        <v>0.67</v>
      </c>
      <c r="C30" s="196">
        <v>0.91</v>
      </c>
      <c r="D30" s="196">
        <v>1.21</v>
      </c>
      <c r="E30" s="196">
        <v>1.44</v>
      </c>
      <c r="F30" s="197">
        <v>2.16</v>
      </c>
      <c r="G30" s="196">
        <v>2.68</v>
      </c>
      <c r="H30" s="196">
        <v>3.73</v>
      </c>
      <c r="I30" s="196">
        <v>0.56000000000000005</v>
      </c>
      <c r="J30" s="196">
        <v>0.68</v>
      </c>
      <c r="K30" s="196">
        <v>0.94</v>
      </c>
      <c r="L30" s="196">
        <v>1.07</v>
      </c>
      <c r="M30" s="197">
        <v>1.61</v>
      </c>
      <c r="N30" s="196">
        <v>1.91</v>
      </c>
      <c r="O30" s="196">
        <v>2.6</v>
      </c>
      <c r="P30" s="196">
        <v>0.13</v>
      </c>
    </row>
    <row r="31" spans="1:16" x14ac:dyDescent="0.2">
      <c r="A31" s="5">
        <v>24</v>
      </c>
      <c r="B31" s="196">
        <v>0.67</v>
      </c>
      <c r="C31" s="196">
        <v>0.91</v>
      </c>
      <c r="D31" s="196">
        <v>1.21</v>
      </c>
      <c r="E31" s="196">
        <v>1.46</v>
      </c>
      <c r="F31" s="197">
        <v>2.19</v>
      </c>
      <c r="G31" s="196">
        <v>2.68</v>
      </c>
      <c r="H31" s="196">
        <v>3.73</v>
      </c>
      <c r="I31" s="196">
        <v>0.56000000000000005</v>
      </c>
      <c r="J31" s="196">
        <v>0.68</v>
      </c>
      <c r="K31" s="196">
        <v>0.94</v>
      </c>
      <c r="L31" s="196">
        <v>1.07</v>
      </c>
      <c r="M31" s="197">
        <v>1.61</v>
      </c>
      <c r="N31" s="196">
        <v>1.91</v>
      </c>
      <c r="O31" s="196">
        <v>2.6</v>
      </c>
      <c r="P31" s="196">
        <v>0.13</v>
      </c>
    </row>
    <row r="32" spans="1:16" x14ac:dyDescent="0.2">
      <c r="A32" s="5">
        <v>25</v>
      </c>
      <c r="B32" s="196">
        <v>0.67</v>
      </c>
      <c r="C32" s="196">
        <v>0.91</v>
      </c>
      <c r="D32" s="196">
        <v>1.21</v>
      </c>
      <c r="E32" s="196">
        <v>1.48</v>
      </c>
      <c r="F32" s="197">
        <v>2.2200000000000002</v>
      </c>
      <c r="G32" s="196">
        <v>2.68</v>
      </c>
      <c r="H32" s="196">
        <v>3.73</v>
      </c>
      <c r="I32" s="196">
        <v>0.56000000000000005</v>
      </c>
      <c r="J32" s="196">
        <v>0.68</v>
      </c>
      <c r="K32" s="196">
        <v>0.94</v>
      </c>
      <c r="L32" s="196">
        <v>1.07</v>
      </c>
      <c r="M32" s="197">
        <v>1.61</v>
      </c>
      <c r="N32" s="196">
        <v>1.91</v>
      </c>
      <c r="O32" s="196">
        <v>2.6</v>
      </c>
      <c r="P32" s="196">
        <v>0.13</v>
      </c>
    </row>
    <row r="33" spans="1:16" x14ac:dyDescent="0.2">
      <c r="A33" s="5">
        <v>26</v>
      </c>
      <c r="B33" s="196">
        <v>0.68</v>
      </c>
      <c r="C33" s="196">
        <v>0.92</v>
      </c>
      <c r="D33" s="196">
        <v>1.22</v>
      </c>
      <c r="E33" s="196">
        <v>1.5</v>
      </c>
      <c r="F33" s="197">
        <v>2.25</v>
      </c>
      <c r="G33" s="196">
        <v>2.72</v>
      </c>
      <c r="H33" s="196">
        <v>3.82</v>
      </c>
      <c r="I33" s="196">
        <v>0.57999999999999996</v>
      </c>
      <c r="J33" s="196">
        <v>0.7</v>
      </c>
      <c r="K33" s="196">
        <v>0.97</v>
      </c>
      <c r="L33" s="196">
        <v>1.0900000000000001</v>
      </c>
      <c r="M33" s="197">
        <v>1.64</v>
      </c>
      <c r="N33" s="196">
        <v>1.99</v>
      </c>
      <c r="O33" s="196">
        <v>2.72</v>
      </c>
      <c r="P33" s="196">
        <v>0.14000000000000001</v>
      </c>
    </row>
    <row r="34" spans="1:16" x14ac:dyDescent="0.2">
      <c r="A34" s="5">
        <v>27</v>
      </c>
      <c r="B34" s="196">
        <v>0.69</v>
      </c>
      <c r="C34" s="196">
        <v>0.93</v>
      </c>
      <c r="D34" s="196">
        <v>1.25</v>
      </c>
      <c r="E34" s="196">
        <v>1.53</v>
      </c>
      <c r="F34" s="197">
        <v>2.2999999999999998</v>
      </c>
      <c r="G34" s="196">
        <v>2.82</v>
      </c>
      <c r="H34" s="196">
        <v>3.93</v>
      </c>
      <c r="I34" s="196">
        <v>0.6</v>
      </c>
      <c r="J34" s="196">
        <v>0.73</v>
      </c>
      <c r="K34" s="196">
        <v>1.01</v>
      </c>
      <c r="L34" s="196">
        <v>1.1200000000000001</v>
      </c>
      <c r="M34" s="197">
        <v>1.68</v>
      </c>
      <c r="N34" s="196">
        <v>2.0699999999999998</v>
      </c>
      <c r="O34" s="196">
        <v>2.83</v>
      </c>
      <c r="P34" s="196">
        <v>0.14000000000000001</v>
      </c>
    </row>
    <row r="35" spans="1:16" x14ac:dyDescent="0.2">
      <c r="A35" s="5">
        <v>28</v>
      </c>
      <c r="B35" s="196">
        <v>0.71</v>
      </c>
      <c r="C35" s="196">
        <v>0.94</v>
      </c>
      <c r="D35" s="196">
        <v>1.28</v>
      </c>
      <c r="E35" s="196">
        <v>1.56</v>
      </c>
      <c r="F35" s="197">
        <v>2.34</v>
      </c>
      <c r="G35" s="196">
        <v>2.92</v>
      </c>
      <c r="H35" s="196">
        <v>4.03</v>
      </c>
      <c r="I35" s="196">
        <v>0.62</v>
      </c>
      <c r="J35" s="196">
        <v>0.75</v>
      </c>
      <c r="K35" s="196">
        <v>1.04</v>
      </c>
      <c r="L35" s="196">
        <v>1.17</v>
      </c>
      <c r="M35" s="197">
        <v>1.76</v>
      </c>
      <c r="N35" s="196">
        <v>2.15</v>
      </c>
      <c r="O35" s="196">
        <v>2.94</v>
      </c>
      <c r="P35" s="196">
        <v>0.15</v>
      </c>
    </row>
    <row r="36" spans="1:16" x14ac:dyDescent="0.2">
      <c r="A36" s="5">
        <v>29</v>
      </c>
      <c r="B36" s="196">
        <v>0.73</v>
      </c>
      <c r="C36" s="196">
        <v>0.96</v>
      </c>
      <c r="D36" s="196">
        <v>1.31</v>
      </c>
      <c r="E36" s="196">
        <v>1.59</v>
      </c>
      <c r="F36" s="197">
        <v>2.39</v>
      </c>
      <c r="G36" s="196">
        <v>3.02</v>
      </c>
      <c r="H36" s="196">
        <v>4.13</v>
      </c>
      <c r="I36" s="196">
        <v>0.64</v>
      </c>
      <c r="J36" s="196">
        <v>0.77</v>
      </c>
      <c r="K36" s="196">
        <v>1.07</v>
      </c>
      <c r="L36" s="196">
        <v>1.22</v>
      </c>
      <c r="M36" s="197">
        <v>1.83</v>
      </c>
      <c r="N36" s="196">
        <v>2.23</v>
      </c>
      <c r="O36" s="196">
        <v>3.05</v>
      </c>
      <c r="P36" s="196">
        <v>0.16</v>
      </c>
    </row>
    <row r="37" spans="1:16" x14ac:dyDescent="0.2">
      <c r="A37" s="5">
        <v>30</v>
      </c>
      <c r="B37" s="196">
        <v>0.75</v>
      </c>
      <c r="C37" s="196">
        <v>0.98</v>
      </c>
      <c r="D37" s="196">
        <v>1.34</v>
      </c>
      <c r="E37" s="196">
        <v>1.62</v>
      </c>
      <c r="F37" s="197">
        <v>2.4300000000000002</v>
      </c>
      <c r="G37" s="196">
        <v>3.12</v>
      </c>
      <c r="H37" s="196">
        <v>4.2300000000000004</v>
      </c>
      <c r="I37" s="196">
        <v>0.66</v>
      </c>
      <c r="J37" s="196">
        <v>0.79</v>
      </c>
      <c r="K37" s="196">
        <v>1.0900000000000001</v>
      </c>
      <c r="L37" s="196">
        <v>1.26</v>
      </c>
      <c r="M37" s="197">
        <v>1.89</v>
      </c>
      <c r="N37" s="196">
        <v>2.3199999999999998</v>
      </c>
      <c r="O37" s="196">
        <v>3.16</v>
      </c>
      <c r="P37" s="196">
        <v>0.18</v>
      </c>
    </row>
    <row r="38" spans="1:16" x14ac:dyDescent="0.2">
      <c r="A38" s="5">
        <v>31</v>
      </c>
      <c r="B38" s="196">
        <v>0.77</v>
      </c>
      <c r="C38" s="196">
        <v>1</v>
      </c>
      <c r="D38" s="196">
        <v>1.37</v>
      </c>
      <c r="E38" s="196">
        <v>1.64</v>
      </c>
      <c r="F38" s="197">
        <v>2.46</v>
      </c>
      <c r="G38" s="196">
        <v>3.22</v>
      </c>
      <c r="H38" s="196">
        <v>4.34</v>
      </c>
      <c r="I38" s="196">
        <v>0.67</v>
      </c>
      <c r="J38" s="196">
        <v>0.8</v>
      </c>
      <c r="K38" s="196">
        <v>1.1000000000000001</v>
      </c>
      <c r="L38" s="196">
        <v>1.29</v>
      </c>
      <c r="M38" s="197">
        <v>1.94</v>
      </c>
      <c r="N38" s="196">
        <v>2.65</v>
      </c>
      <c r="O38" s="196">
        <v>3.24</v>
      </c>
      <c r="P38" s="196">
        <v>0.2</v>
      </c>
    </row>
    <row r="39" spans="1:16" x14ac:dyDescent="0.2">
      <c r="A39" s="5">
        <v>32</v>
      </c>
      <c r="B39" s="196">
        <v>0.79</v>
      </c>
      <c r="C39" s="196">
        <v>1.02</v>
      </c>
      <c r="D39" s="196">
        <v>1.4</v>
      </c>
      <c r="E39" s="196">
        <v>1.66</v>
      </c>
      <c r="F39" s="197">
        <v>2.4900000000000002</v>
      </c>
      <c r="G39" s="196">
        <v>3.32</v>
      </c>
      <c r="H39" s="196">
        <v>4.43</v>
      </c>
      <c r="I39" s="196">
        <v>0.68</v>
      </c>
      <c r="J39" s="196">
        <v>0.81</v>
      </c>
      <c r="K39" s="196">
        <v>1.1100000000000001</v>
      </c>
      <c r="L39" s="196">
        <v>1.31</v>
      </c>
      <c r="M39" s="197">
        <v>1.97</v>
      </c>
      <c r="N39" s="196">
        <v>2.76</v>
      </c>
      <c r="O39" s="196">
        <v>3.31</v>
      </c>
      <c r="P39" s="196">
        <v>0.22</v>
      </c>
    </row>
    <row r="40" spans="1:16" x14ac:dyDescent="0.2">
      <c r="A40" s="5">
        <v>33</v>
      </c>
      <c r="B40" s="196">
        <v>0.81</v>
      </c>
      <c r="C40" s="196">
        <v>1.03</v>
      </c>
      <c r="D40" s="196">
        <v>1.43</v>
      </c>
      <c r="E40" s="196">
        <v>1.68</v>
      </c>
      <c r="F40" s="197">
        <v>2.52</v>
      </c>
      <c r="G40" s="196">
        <v>3.42</v>
      </c>
      <c r="H40" s="196">
        <v>4.5199999999999996</v>
      </c>
      <c r="I40" s="196">
        <v>0.68</v>
      </c>
      <c r="J40" s="196">
        <v>0.82</v>
      </c>
      <c r="K40" s="196">
        <v>1.1200000000000001</v>
      </c>
      <c r="L40" s="196">
        <v>1.33</v>
      </c>
      <c r="M40" s="197">
        <v>2</v>
      </c>
      <c r="N40" s="196">
        <v>2.85</v>
      </c>
      <c r="O40" s="196">
        <v>3.38</v>
      </c>
      <c r="P40" s="196">
        <v>0.24</v>
      </c>
    </row>
    <row r="41" spans="1:16" x14ac:dyDescent="0.2">
      <c r="A41" s="5">
        <v>34</v>
      </c>
      <c r="B41" s="196">
        <v>0.83</v>
      </c>
      <c r="C41" s="196">
        <v>1.04</v>
      </c>
      <c r="D41" s="196">
        <v>1.46</v>
      </c>
      <c r="E41" s="196">
        <v>1.71</v>
      </c>
      <c r="F41" s="197">
        <v>2.57</v>
      </c>
      <c r="G41" s="196">
        <v>3.53</v>
      </c>
      <c r="H41" s="196">
        <v>4.6100000000000003</v>
      </c>
      <c r="I41" s="196">
        <v>0.69</v>
      </c>
      <c r="J41" s="196">
        <v>0.83</v>
      </c>
      <c r="K41" s="196">
        <v>1.1299999999999999</v>
      </c>
      <c r="L41" s="196">
        <v>1.35</v>
      </c>
      <c r="M41" s="197">
        <v>2.0299999999999998</v>
      </c>
      <c r="N41" s="196">
        <v>2.98</v>
      </c>
      <c r="O41" s="196">
        <v>3.45</v>
      </c>
      <c r="P41" s="196">
        <v>0.26</v>
      </c>
    </row>
    <row r="42" spans="1:16" x14ac:dyDescent="0.2">
      <c r="A42" s="5">
        <v>35</v>
      </c>
      <c r="B42" s="196">
        <v>0.86</v>
      </c>
      <c r="C42" s="196">
        <v>1.05</v>
      </c>
      <c r="D42" s="196">
        <v>1.49</v>
      </c>
      <c r="E42" s="196">
        <v>1.74</v>
      </c>
      <c r="F42" s="197">
        <v>2.61</v>
      </c>
      <c r="G42" s="196">
        <v>3.64</v>
      </c>
      <c r="H42" s="196">
        <v>4.7</v>
      </c>
      <c r="I42" s="196">
        <v>0.7</v>
      </c>
      <c r="J42" s="196">
        <v>0.84</v>
      </c>
      <c r="K42" s="196">
        <v>1.1399999999999999</v>
      </c>
      <c r="L42" s="196">
        <v>1.38</v>
      </c>
      <c r="M42" s="197">
        <v>2.0699999999999998</v>
      </c>
      <c r="N42" s="196">
        <v>3.13</v>
      </c>
      <c r="O42" s="196">
        <v>3.52</v>
      </c>
      <c r="P42" s="196">
        <v>0.28000000000000003</v>
      </c>
    </row>
    <row r="43" spans="1:16" x14ac:dyDescent="0.2">
      <c r="A43" s="5">
        <v>36</v>
      </c>
      <c r="B43" s="196">
        <v>0.93</v>
      </c>
      <c r="C43" s="196">
        <v>1.1399999999999999</v>
      </c>
      <c r="D43" s="196">
        <v>1.62</v>
      </c>
      <c r="E43" s="196">
        <v>1.89</v>
      </c>
      <c r="F43" s="197">
        <v>2.84</v>
      </c>
      <c r="G43" s="196">
        <v>3.84</v>
      </c>
      <c r="H43" s="196">
        <v>4.91</v>
      </c>
      <c r="I43" s="196">
        <v>0.75</v>
      </c>
      <c r="J43" s="196">
        <v>0.9</v>
      </c>
      <c r="K43" s="196">
        <v>1.22</v>
      </c>
      <c r="L43" s="196">
        <v>1.49</v>
      </c>
      <c r="M43" s="197">
        <v>2.2400000000000002</v>
      </c>
      <c r="N43" s="196">
        <v>3.38</v>
      </c>
      <c r="O43" s="196">
        <v>3.8</v>
      </c>
      <c r="P43" s="196">
        <v>0.3</v>
      </c>
    </row>
    <row r="44" spans="1:16" x14ac:dyDescent="0.2">
      <c r="A44" s="5">
        <v>37</v>
      </c>
      <c r="B44" s="196">
        <v>1.02</v>
      </c>
      <c r="C44" s="196">
        <v>1.24</v>
      </c>
      <c r="D44" s="196">
        <v>1.77</v>
      </c>
      <c r="E44" s="196">
        <v>2.06</v>
      </c>
      <c r="F44" s="197">
        <v>3.09</v>
      </c>
      <c r="G44" s="196">
        <v>4.1500000000000004</v>
      </c>
      <c r="H44" s="196">
        <v>5.37</v>
      </c>
      <c r="I44" s="196">
        <v>0.81</v>
      </c>
      <c r="J44" s="196">
        <v>0.97</v>
      </c>
      <c r="K44" s="196">
        <v>1.31</v>
      </c>
      <c r="L44" s="196">
        <v>1.6</v>
      </c>
      <c r="M44" s="197">
        <v>2.4</v>
      </c>
      <c r="N44" s="196">
        <v>3.7</v>
      </c>
      <c r="O44" s="196">
        <v>4.13</v>
      </c>
      <c r="P44" s="196">
        <v>0.33</v>
      </c>
    </row>
    <row r="45" spans="1:16" x14ac:dyDescent="0.2">
      <c r="A45" s="5">
        <v>38</v>
      </c>
      <c r="B45" s="196">
        <v>1.1100000000000001</v>
      </c>
      <c r="C45" s="196">
        <v>1.36</v>
      </c>
      <c r="D45" s="196">
        <v>1.93</v>
      </c>
      <c r="E45" s="196">
        <v>2.2599999999999998</v>
      </c>
      <c r="F45" s="197">
        <v>3.39</v>
      </c>
      <c r="G45" s="196">
        <v>4.6100000000000003</v>
      </c>
      <c r="H45" s="196">
        <v>5.89</v>
      </c>
      <c r="I45" s="196">
        <v>0.87</v>
      </c>
      <c r="J45" s="196">
        <v>1.05</v>
      </c>
      <c r="K45" s="196">
        <v>1.41</v>
      </c>
      <c r="L45" s="196">
        <v>1.73</v>
      </c>
      <c r="M45" s="197">
        <v>2.6</v>
      </c>
      <c r="N45" s="196">
        <v>4.05</v>
      </c>
      <c r="O45" s="196">
        <v>4.4800000000000004</v>
      </c>
      <c r="P45" s="196">
        <v>0.36</v>
      </c>
    </row>
    <row r="46" spans="1:16" x14ac:dyDescent="0.2">
      <c r="A46" s="5">
        <v>39</v>
      </c>
      <c r="B46" s="196">
        <v>1.22</v>
      </c>
      <c r="C46" s="196">
        <v>1.5</v>
      </c>
      <c r="D46" s="196">
        <v>2.11</v>
      </c>
      <c r="E46" s="196">
        <v>2.48</v>
      </c>
      <c r="F46" s="197">
        <v>3.72</v>
      </c>
      <c r="G46" s="196">
        <v>5.28</v>
      </c>
      <c r="H46" s="196">
        <v>6.48</v>
      </c>
      <c r="I46" s="196">
        <v>0.94</v>
      </c>
      <c r="J46" s="196">
        <v>1.1399999999999999</v>
      </c>
      <c r="K46" s="196">
        <v>1.52</v>
      </c>
      <c r="L46" s="196">
        <v>1.87</v>
      </c>
      <c r="M46" s="197">
        <v>2.81</v>
      </c>
      <c r="N46" s="196">
        <v>4.43</v>
      </c>
      <c r="O46" s="196">
        <v>4.8499999999999996</v>
      </c>
      <c r="P46" s="196">
        <v>0.4</v>
      </c>
    </row>
    <row r="47" spans="1:16" x14ac:dyDescent="0.2">
      <c r="A47" s="5">
        <v>40</v>
      </c>
      <c r="B47" s="196">
        <v>1.34</v>
      </c>
      <c r="C47" s="196">
        <v>1.66</v>
      </c>
      <c r="D47" s="196">
        <v>2.2999999999999998</v>
      </c>
      <c r="E47" s="196">
        <v>2.71</v>
      </c>
      <c r="F47" s="197">
        <v>4.07</v>
      </c>
      <c r="G47" s="196">
        <v>5.97</v>
      </c>
      <c r="H47" s="196">
        <v>7.19</v>
      </c>
      <c r="I47" s="196">
        <v>1.02</v>
      </c>
      <c r="J47" s="196">
        <v>1.23</v>
      </c>
      <c r="K47" s="196">
        <v>1.63</v>
      </c>
      <c r="L47" s="196">
        <v>2.0099999999999998</v>
      </c>
      <c r="M47" s="197">
        <v>3.02</v>
      </c>
      <c r="N47" s="196">
        <v>4.8600000000000003</v>
      </c>
      <c r="O47" s="196">
        <v>5.25</v>
      </c>
      <c r="P47" s="196">
        <v>0.44</v>
      </c>
    </row>
    <row r="48" spans="1:16" x14ac:dyDescent="0.2">
      <c r="A48" s="5">
        <v>41</v>
      </c>
      <c r="B48" s="196">
        <v>1.47</v>
      </c>
      <c r="C48" s="196">
        <v>1.83</v>
      </c>
      <c r="D48" s="196">
        <v>2.5099999999999998</v>
      </c>
      <c r="E48" s="196">
        <v>2.96</v>
      </c>
      <c r="F48" s="197">
        <v>4.4400000000000004</v>
      </c>
      <c r="G48" s="196">
        <v>6.66</v>
      </c>
      <c r="H48" s="196">
        <v>7.98</v>
      </c>
      <c r="I48" s="196">
        <v>1.1000000000000001</v>
      </c>
      <c r="J48" s="196">
        <v>1.53</v>
      </c>
      <c r="K48" s="196">
        <v>1.75</v>
      </c>
      <c r="L48" s="196">
        <v>2.16</v>
      </c>
      <c r="M48" s="197">
        <v>3.24</v>
      </c>
      <c r="N48" s="196">
        <v>4.95</v>
      </c>
      <c r="O48" s="196">
        <v>5.82</v>
      </c>
      <c r="P48" s="196">
        <v>0.5</v>
      </c>
    </row>
    <row r="49" spans="1:16" x14ac:dyDescent="0.2">
      <c r="A49" s="5">
        <v>42</v>
      </c>
      <c r="B49" s="196">
        <v>1.61</v>
      </c>
      <c r="C49" s="196">
        <v>2.0099999999999998</v>
      </c>
      <c r="D49" s="196">
        <v>2.73</v>
      </c>
      <c r="E49" s="196">
        <v>3.23</v>
      </c>
      <c r="F49" s="197">
        <v>4.8499999999999996</v>
      </c>
      <c r="G49" s="196">
        <v>7.36</v>
      </c>
      <c r="H49" s="196">
        <v>8.7200000000000006</v>
      </c>
      <c r="I49" s="196">
        <v>1.19</v>
      </c>
      <c r="J49" s="196">
        <v>1.65</v>
      </c>
      <c r="K49" s="196">
        <v>1.88</v>
      </c>
      <c r="L49" s="196">
        <v>2.3199999999999998</v>
      </c>
      <c r="M49" s="197">
        <v>3.48</v>
      </c>
      <c r="N49" s="196">
        <v>5.34</v>
      </c>
      <c r="O49" s="196">
        <v>6.3</v>
      </c>
      <c r="P49" s="196">
        <v>0.56000000000000005</v>
      </c>
    </row>
    <row r="50" spans="1:16" x14ac:dyDescent="0.2">
      <c r="A50" s="5">
        <v>43</v>
      </c>
      <c r="B50" s="196">
        <v>1.76</v>
      </c>
      <c r="C50" s="196">
        <v>2.21</v>
      </c>
      <c r="D50" s="196">
        <v>2.97</v>
      </c>
      <c r="E50" s="196">
        <v>3.52</v>
      </c>
      <c r="F50" s="197">
        <v>5.28</v>
      </c>
      <c r="G50" s="196">
        <v>8.07</v>
      </c>
      <c r="H50" s="196">
        <v>9.4600000000000009</v>
      </c>
      <c r="I50" s="196">
        <v>1.28</v>
      </c>
      <c r="J50" s="196">
        <v>1.77</v>
      </c>
      <c r="K50" s="196">
        <v>2.02</v>
      </c>
      <c r="L50" s="196">
        <v>2.5</v>
      </c>
      <c r="M50" s="197">
        <v>3.75</v>
      </c>
      <c r="N50" s="196">
        <v>5.74</v>
      </c>
      <c r="O50" s="196">
        <v>6.85</v>
      </c>
      <c r="P50" s="196">
        <v>0.64</v>
      </c>
    </row>
    <row r="51" spans="1:16" x14ac:dyDescent="0.2">
      <c r="A51" s="5">
        <v>44</v>
      </c>
      <c r="B51" s="196">
        <v>1.92</v>
      </c>
      <c r="C51" s="196">
        <v>2.41</v>
      </c>
      <c r="D51" s="196">
        <v>3.24</v>
      </c>
      <c r="E51" s="196">
        <v>3.84</v>
      </c>
      <c r="F51" s="197">
        <v>5.76</v>
      </c>
      <c r="G51" s="196">
        <v>8.77</v>
      </c>
      <c r="H51" s="196">
        <v>10.199999999999999</v>
      </c>
      <c r="I51" s="196">
        <v>1.38</v>
      </c>
      <c r="J51" s="196">
        <v>1.91</v>
      </c>
      <c r="K51" s="196">
        <v>2.17</v>
      </c>
      <c r="L51" s="196">
        <v>2.7</v>
      </c>
      <c r="M51" s="197">
        <v>4.05</v>
      </c>
      <c r="N51" s="196">
        <v>6.17</v>
      </c>
      <c r="O51" s="196">
        <v>7.45</v>
      </c>
      <c r="P51" s="196">
        <v>0.73</v>
      </c>
    </row>
    <row r="52" spans="1:16" x14ac:dyDescent="0.2">
      <c r="A52" s="5">
        <v>45</v>
      </c>
      <c r="B52" s="196">
        <v>2.1</v>
      </c>
      <c r="C52" s="196">
        <v>2.63</v>
      </c>
      <c r="D52" s="196">
        <v>3.54</v>
      </c>
      <c r="E52" s="196">
        <v>4.18</v>
      </c>
      <c r="F52" s="197">
        <v>6.27</v>
      </c>
      <c r="G52" s="196">
        <v>9.48</v>
      </c>
      <c r="H52" s="196">
        <v>10.94</v>
      </c>
      <c r="I52" s="196">
        <v>1.49</v>
      </c>
      <c r="J52" s="196">
        <v>2.06</v>
      </c>
      <c r="K52" s="196">
        <v>2.34</v>
      </c>
      <c r="L52" s="196">
        <v>2.92</v>
      </c>
      <c r="M52" s="197">
        <v>4.38</v>
      </c>
      <c r="N52" s="196">
        <v>6.62</v>
      </c>
      <c r="O52" s="196">
        <v>8.17</v>
      </c>
      <c r="P52" s="196">
        <v>0.83</v>
      </c>
    </row>
    <row r="53" spans="1:16" x14ac:dyDescent="0.2">
      <c r="A53" s="5">
        <v>46</v>
      </c>
      <c r="B53" s="196">
        <v>2.29</v>
      </c>
      <c r="C53" s="196">
        <v>2.86</v>
      </c>
      <c r="D53" s="196">
        <v>3.88</v>
      </c>
      <c r="E53" s="196">
        <v>4.5599999999999996</v>
      </c>
      <c r="F53" s="197">
        <v>6.84</v>
      </c>
      <c r="G53" s="196">
        <v>10.199999999999999</v>
      </c>
      <c r="H53" s="196">
        <v>12.49</v>
      </c>
      <c r="I53" s="196">
        <v>1.61</v>
      </c>
      <c r="J53" s="196">
        <v>2.2200000000000002</v>
      </c>
      <c r="K53" s="196">
        <v>2.5299999999999998</v>
      </c>
      <c r="L53" s="196">
        <v>3.18</v>
      </c>
      <c r="M53" s="197">
        <v>4.7699999999999996</v>
      </c>
      <c r="N53" s="196">
        <v>7.19</v>
      </c>
      <c r="O53" s="196">
        <v>8.92</v>
      </c>
      <c r="P53" s="196">
        <v>0.95</v>
      </c>
    </row>
    <row r="54" spans="1:16" x14ac:dyDescent="0.2">
      <c r="A54" s="5">
        <v>47</v>
      </c>
      <c r="B54" s="196">
        <v>2.4900000000000002</v>
      </c>
      <c r="C54" s="196">
        <v>3.09</v>
      </c>
      <c r="D54" s="196">
        <v>4.2699999999999996</v>
      </c>
      <c r="E54" s="196">
        <v>4.97</v>
      </c>
      <c r="F54" s="197">
        <v>7.46</v>
      </c>
      <c r="G54" s="196">
        <v>11.22</v>
      </c>
      <c r="H54" s="196">
        <v>14.06</v>
      </c>
      <c r="I54" s="196">
        <v>1.75</v>
      </c>
      <c r="J54" s="196">
        <v>2.42</v>
      </c>
      <c r="K54" s="196">
        <v>2.76</v>
      </c>
      <c r="L54" s="196">
        <v>3.49</v>
      </c>
      <c r="M54" s="197">
        <v>5.24</v>
      </c>
      <c r="N54" s="196">
        <v>7.77</v>
      </c>
      <c r="O54" s="196">
        <v>9.7899999999999991</v>
      </c>
      <c r="P54" s="196">
        <v>1.1000000000000001</v>
      </c>
    </row>
    <row r="55" spans="1:16" x14ac:dyDescent="0.2">
      <c r="A55" s="5">
        <v>48</v>
      </c>
      <c r="B55" s="196">
        <v>2.72</v>
      </c>
      <c r="C55" s="196">
        <v>3.34</v>
      </c>
      <c r="D55" s="196">
        <v>4.72</v>
      </c>
      <c r="E55" s="196">
        <v>5.44</v>
      </c>
      <c r="F55" s="197">
        <v>8.16</v>
      </c>
      <c r="G55" s="196">
        <v>12.35</v>
      </c>
      <c r="H55" s="196">
        <v>15.83</v>
      </c>
      <c r="I55" s="196">
        <v>1.91</v>
      </c>
      <c r="J55" s="196">
        <v>2.65</v>
      </c>
      <c r="K55" s="196">
        <v>3.02</v>
      </c>
      <c r="L55" s="196">
        <v>3.85</v>
      </c>
      <c r="M55" s="197">
        <v>5.78</v>
      </c>
      <c r="N55" s="196">
        <v>8.39</v>
      </c>
      <c r="O55" s="196">
        <v>10.82</v>
      </c>
      <c r="P55" s="196">
        <v>1.29</v>
      </c>
    </row>
    <row r="56" spans="1:16" x14ac:dyDescent="0.2">
      <c r="A56" s="5">
        <v>49</v>
      </c>
      <c r="B56" s="196">
        <v>2.96</v>
      </c>
      <c r="C56" s="196">
        <v>3.6</v>
      </c>
      <c r="D56" s="196">
        <v>5.24</v>
      </c>
      <c r="E56" s="196">
        <v>5.96</v>
      </c>
      <c r="F56" s="197">
        <v>8.94</v>
      </c>
      <c r="G56" s="196">
        <v>13.59</v>
      </c>
      <c r="H56" s="196">
        <v>17.809999999999999</v>
      </c>
      <c r="I56" s="196">
        <v>2.08</v>
      </c>
      <c r="J56" s="196">
        <v>2.91</v>
      </c>
      <c r="K56" s="196">
        <v>3.32</v>
      </c>
      <c r="L56" s="196">
        <v>4.29</v>
      </c>
      <c r="M56" s="197">
        <v>6.44</v>
      </c>
      <c r="N56" s="196">
        <v>9.07</v>
      </c>
      <c r="O56" s="196">
        <v>12.02</v>
      </c>
      <c r="P56" s="196">
        <v>1.52</v>
      </c>
    </row>
    <row r="57" spans="1:16" x14ac:dyDescent="0.2">
      <c r="A57" s="5">
        <v>50</v>
      </c>
      <c r="B57" s="196">
        <v>3.22</v>
      </c>
      <c r="C57" s="196">
        <v>3.86</v>
      </c>
      <c r="D57" s="196">
        <v>5.84</v>
      </c>
      <c r="E57" s="196">
        <v>6.55</v>
      </c>
      <c r="F57" s="197">
        <v>9.83</v>
      </c>
      <c r="G57" s="196">
        <v>14.95</v>
      </c>
      <c r="H57" s="196">
        <v>20.059999999999999</v>
      </c>
      <c r="I57" s="196">
        <v>2.29</v>
      </c>
      <c r="J57" s="196">
        <v>3.22</v>
      </c>
      <c r="K57" s="196">
        <v>3.68</v>
      </c>
      <c r="L57" s="196">
        <v>4.8099999999999996</v>
      </c>
      <c r="M57" s="197">
        <v>7.22</v>
      </c>
      <c r="N57" s="196">
        <v>9.7899999999999991</v>
      </c>
      <c r="O57" s="196">
        <v>13.47</v>
      </c>
      <c r="P57" s="196">
        <v>1.79</v>
      </c>
    </row>
    <row r="58" spans="1:16" x14ac:dyDescent="0.2">
      <c r="A58" s="5">
        <v>51</v>
      </c>
      <c r="B58" s="6" t="s">
        <v>33</v>
      </c>
      <c r="C58" s="6" t="s">
        <v>33</v>
      </c>
      <c r="D58" s="6" t="s">
        <v>33</v>
      </c>
      <c r="E58" s="6" t="s">
        <v>33</v>
      </c>
      <c r="F58" s="6" t="s">
        <v>33</v>
      </c>
      <c r="G58" s="6" t="s">
        <v>33</v>
      </c>
      <c r="H58" s="6" t="s">
        <v>33</v>
      </c>
      <c r="I58" s="6" t="s">
        <v>33</v>
      </c>
      <c r="J58" s="6" t="s">
        <v>33</v>
      </c>
      <c r="K58" s="6" t="s">
        <v>33</v>
      </c>
      <c r="L58" s="6" t="s">
        <v>33</v>
      </c>
      <c r="M58" s="6" t="s">
        <v>33</v>
      </c>
      <c r="N58" s="6" t="s">
        <v>33</v>
      </c>
      <c r="O58" s="6" t="s">
        <v>33</v>
      </c>
      <c r="P58" s="6" t="s">
        <v>33</v>
      </c>
    </row>
    <row r="59" spans="1:16" x14ac:dyDescent="0.2">
      <c r="A59" s="5">
        <v>52</v>
      </c>
      <c r="B59" s="6" t="s">
        <v>33</v>
      </c>
      <c r="C59" s="6" t="s">
        <v>33</v>
      </c>
      <c r="D59" s="6" t="s">
        <v>33</v>
      </c>
      <c r="E59" s="6" t="s">
        <v>33</v>
      </c>
      <c r="F59" s="6" t="s">
        <v>33</v>
      </c>
      <c r="G59" s="6" t="s">
        <v>33</v>
      </c>
      <c r="H59" s="6" t="s">
        <v>33</v>
      </c>
      <c r="I59" s="6" t="s">
        <v>33</v>
      </c>
      <c r="J59" s="6" t="s">
        <v>33</v>
      </c>
      <c r="K59" s="6" t="s">
        <v>33</v>
      </c>
      <c r="L59" s="6" t="s">
        <v>33</v>
      </c>
      <c r="M59" s="6" t="s">
        <v>33</v>
      </c>
      <c r="N59" s="6" t="s">
        <v>33</v>
      </c>
      <c r="O59" s="6" t="s">
        <v>33</v>
      </c>
      <c r="P59" s="6" t="s">
        <v>33</v>
      </c>
    </row>
    <row r="60" spans="1:16" x14ac:dyDescent="0.2">
      <c r="A60" s="5">
        <v>53</v>
      </c>
      <c r="B60" s="6" t="s">
        <v>33</v>
      </c>
      <c r="C60" s="6" t="s">
        <v>33</v>
      </c>
      <c r="D60" s="6" t="s">
        <v>33</v>
      </c>
      <c r="E60" s="6" t="s">
        <v>33</v>
      </c>
      <c r="F60" s="6" t="s">
        <v>33</v>
      </c>
      <c r="G60" s="6" t="s">
        <v>33</v>
      </c>
      <c r="H60" s="6" t="s">
        <v>33</v>
      </c>
      <c r="I60" s="6" t="s">
        <v>33</v>
      </c>
      <c r="J60" s="6" t="s">
        <v>33</v>
      </c>
      <c r="K60" s="6" t="s">
        <v>33</v>
      </c>
      <c r="L60" s="6" t="s">
        <v>33</v>
      </c>
      <c r="M60" s="6" t="s">
        <v>33</v>
      </c>
      <c r="N60" s="6" t="s">
        <v>33</v>
      </c>
      <c r="O60" s="6" t="s">
        <v>33</v>
      </c>
      <c r="P60" s="6" t="s">
        <v>33</v>
      </c>
    </row>
    <row r="61" spans="1:16" x14ac:dyDescent="0.2">
      <c r="A61" s="5">
        <v>54</v>
      </c>
      <c r="B61" s="6" t="s">
        <v>33</v>
      </c>
      <c r="C61" s="6" t="s">
        <v>33</v>
      </c>
      <c r="D61" s="6" t="s">
        <v>33</v>
      </c>
      <c r="E61" s="6" t="s">
        <v>33</v>
      </c>
      <c r="F61" s="6" t="s">
        <v>33</v>
      </c>
      <c r="G61" s="6" t="s">
        <v>33</v>
      </c>
      <c r="H61" s="6" t="s">
        <v>33</v>
      </c>
      <c r="I61" s="6" t="s">
        <v>33</v>
      </c>
      <c r="J61" s="6" t="s">
        <v>33</v>
      </c>
      <c r="K61" s="6" t="s">
        <v>33</v>
      </c>
      <c r="L61" s="6" t="s">
        <v>33</v>
      </c>
      <c r="M61" s="6" t="s">
        <v>33</v>
      </c>
      <c r="N61" s="6" t="s">
        <v>33</v>
      </c>
      <c r="O61" s="6" t="s">
        <v>33</v>
      </c>
      <c r="P61" s="6" t="s">
        <v>33</v>
      </c>
    </row>
    <row r="62" spans="1:16" x14ac:dyDescent="0.2">
      <c r="A62" s="5">
        <v>55</v>
      </c>
      <c r="B62" s="6" t="s">
        <v>33</v>
      </c>
      <c r="C62" s="6" t="s">
        <v>33</v>
      </c>
      <c r="D62" s="6" t="s">
        <v>33</v>
      </c>
      <c r="E62" s="6" t="s">
        <v>33</v>
      </c>
      <c r="F62" s="6" t="s">
        <v>33</v>
      </c>
      <c r="G62" s="6" t="s">
        <v>33</v>
      </c>
      <c r="H62" s="6" t="s">
        <v>33</v>
      </c>
      <c r="I62" s="6" t="s">
        <v>33</v>
      </c>
      <c r="J62" s="6" t="s">
        <v>33</v>
      </c>
      <c r="K62" s="6" t="s">
        <v>33</v>
      </c>
      <c r="L62" s="6" t="s">
        <v>33</v>
      </c>
      <c r="M62" s="6" t="s">
        <v>33</v>
      </c>
      <c r="N62" s="6" t="s">
        <v>33</v>
      </c>
      <c r="O62" s="6" t="s">
        <v>33</v>
      </c>
      <c r="P62" s="6" t="s">
        <v>33</v>
      </c>
    </row>
    <row r="63" spans="1:16" x14ac:dyDescent="0.2">
      <c r="A63" s="5">
        <v>56</v>
      </c>
      <c r="B63" s="6" t="s">
        <v>33</v>
      </c>
      <c r="C63" s="6" t="s">
        <v>33</v>
      </c>
      <c r="D63" s="6" t="s">
        <v>33</v>
      </c>
      <c r="E63" s="6" t="s">
        <v>33</v>
      </c>
      <c r="F63" s="6" t="s">
        <v>33</v>
      </c>
      <c r="G63" s="6" t="s">
        <v>33</v>
      </c>
      <c r="H63" s="6" t="s">
        <v>33</v>
      </c>
      <c r="I63" s="6" t="s">
        <v>33</v>
      </c>
      <c r="J63" s="6" t="s">
        <v>33</v>
      </c>
      <c r="K63" s="6" t="s">
        <v>33</v>
      </c>
      <c r="L63" s="6" t="s">
        <v>33</v>
      </c>
      <c r="M63" s="6" t="s">
        <v>33</v>
      </c>
      <c r="N63" s="6" t="s">
        <v>33</v>
      </c>
      <c r="O63" s="6" t="s">
        <v>33</v>
      </c>
      <c r="P63" s="6" t="s">
        <v>33</v>
      </c>
    </row>
    <row r="64" spans="1:16" x14ac:dyDescent="0.2">
      <c r="A64" s="5">
        <v>57</v>
      </c>
      <c r="B64" s="6" t="s">
        <v>33</v>
      </c>
      <c r="C64" s="6" t="s">
        <v>33</v>
      </c>
      <c r="D64" s="6" t="s">
        <v>33</v>
      </c>
      <c r="E64" s="6" t="s">
        <v>33</v>
      </c>
      <c r="F64" s="6" t="s">
        <v>33</v>
      </c>
      <c r="G64" s="6" t="s">
        <v>33</v>
      </c>
      <c r="H64" s="6" t="s">
        <v>33</v>
      </c>
      <c r="I64" s="6" t="s">
        <v>33</v>
      </c>
      <c r="J64" s="6" t="s">
        <v>33</v>
      </c>
      <c r="K64" s="6" t="s">
        <v>33</v>
      </c>
      <c r="L64" s="6" t="s">
        <v>33</v>
      </c>
      <c r="M64" s="6" t="s">
        <v>33</v>
      </c>
      <c r="N64" s="6" t="s">
        <v>33</v>
      </c>
      <c r="O64" s="6" t="s">
        <v>33</v>
      </c>
      <c r="P64" s="6" t="s">
        <v>33</v>
      </c>
    </row>
    <row r="65" spans="1:16" x14ac:dyDescent="0.2">
      <c r="A65" s="5">
        <v>58</v>
      </c>
      <c r="B65" s="6" t="s">
        <v>33</v>
      </c>
      <c r="C65" s="6" t="s">
        <v>33</v>
      </c>
      <c r="D65" s="6" t="s">
        <v>33</v>
      </c>
      <c r="E65" s="6" t="s">
        <v>33</v>
      </c>
      <c r="F65" s="6" t="s">
        <v>33</v>
      </c>
      <c r="G65" s="6" t="s">
        <v>33</v>
      </c>
      <c r="H65" s="6" t="s">
        <v>33</v>
      </c>
      <c r="I65" s="6" t="s">
        <v>33</v>
      </c>
      <c r="J65" s="6" t="s">
        <v>33</v>
      </c>
      <c r="K65" s="6" t="s">
        <v>33</v>
      </c>
      <c r="L65" s="6" t="s">
        <v>33</v>
      </c>
      <c r="M65" s="6" t="s">
        <v>33</v>
      </c>
      <c r="N65" s="6" t="s">
        <v>33</v>
      </c>
      <c r="O65" s="6" t="s">
        <v>33</v>
      </c>
      <c r="P65" s="6" t="s">
        <v>33</v>
      </c>
    </row>
    <row r="66" spans="1:16" x14ac:dyDescent="0.2">
      <c r="A66" s="5">
        <v>59</v>
      </c>
      <c r="B66" s="6" t="s">
        <v>33</v>
      </c>
      <c r="C66" s="6" t="s">
        <v>33</v>
      </c>
      <c r="D66" s="6" t="s">
        <v>33</v>
      </c>
      <c r="E66" s="6" t="s">
        <v>33</v>
      </c>
      <c r="F66" s="6" t="s">
        <v>33</v>
      </c>
      <c r="G66" s="6" t="s">
        <v>33</v>
      </c>
      <c r="H66" s="6" t="s">
        <v>33</v>
      </c>
      <c r="I66" s="6" t="s">
        <v>33</v>
      </c>
      <c r="J66" s="6" t="s">
        <v>33</v>
      </c>
      <c r="K66" s="6" t="s">
        <v>33</v>
      </c>
      <c r="L66" s="6" t="s">
        <v>33</v>
      </c>
      <c r="M66" s="6" t="s">
        <v>33</v>
      </c>
      <c r="N66" s="6" t="s">
        <v>33</v>
      </c>
      <c r="O66" s="6" t="s">
        <v>33</v>
      </c>
      <c r="P66" s="6" t="s">
        <v>33</v>
      </c>
    </row>
    <row r="67" spans="1:16" x14ac:dyDescent="0.2">
      <c r="A67" s="5">
        <v>60</v>
      </c>
      <c r="B67" s="6" t="s">
        <v>33</v>
      </c>
      <c r="C67" s="6" t="s">
        <v>33</v>
      </c>
      <c r="D67" s="6" t="s">
        <v>33</v>
      </c>
      <c r="E67" s="6" t="s">
        <v>33</v>
      </c>
      <c r="F67" s="6" t="s">
        <v>33</v>
      </c>
      <c r="G67" s="6" t="s">
        <v>33</v>
      </c>
      <c r="H67" s="6" t="s">
        <v>33</v>
      </c>
      <c r="I67" s="6" t="s">
        <v>33</v>
      </c>
      <c r="J67" s="6" t="s">
        <v>33</v>
      </c>
      <c r="K67" s="6" t="s">
        <v>33</v>
      </c>
      <c r="L67" s="6" t="s">
        <v>33</v>
      </c>
      <c r="M67" s="6" t="s">
        <v>33</v>
      </c>
      <c r="N67" s="6" t="s">
        <v>33</v>
      </c>
      <c r="O67" s="6" t="s">
        <v>33</v>
      </c>
      <c r="P67" s="6" t="s">
        <v>33</v>
      </c>
    </row>
    <row r="68" spans="1:16" x14ac:dyDescent="0.2">
      <c r="A68" s="5">
        <v>61</v>
      </c>
      <c r="B68" s="6" t="s">
        <v>33</v>
      </c>
      <c r="C68" s="6" t="s">
        <v>33</v>
      </c>
      <c r="D68" s="6" t="s">
        <v>33</v>
      </c>
      <c r="E68" s="6" t="s">
        <v>33</v>
      </c>
      <c r="F68" s="6" t="s">
        <v>33</v>
      </c>
      <c r="G68" s="6" t="s">
        <v>33</v>
      </c>
      <c r="H68" s="6" t="s">
        <v>33</v>
      </c>
      <c r="I68" s="6" t="s">
        <v>33</v>
      </c>
      <c r="J68" s="6" t="s">
        <v>33</v>
      </c>
      <c r="K68" s="6" t="s">
        <v>33</v>
      </c>
      <c r="L68" s="6" t="s">
        <v>33</v>
      </c>
      <c r="M68" s="6" t="s">
        <v>33</v>
      </c>
      <c r="N68" s="6" t="s">
        <v>33</v>
      </c>
      <c r="O68" s="6" t="s">
        <v>33</v>
      </c>
      <c r="P68" s="6" t="s">
        <v>33</v>
      </c>
    </row>
    <row r="69" spans="1:16" x14ac:dyDescent="0.2">
      <c r="A69" s="5">
        <v>62</v>
      </c>
      <c r="B69" s="6" t="s">
        <v>33</v>
      </c>
      <c r="C69" s="6" t="s">
        <v>33</v>
      </c>
      <c r="D69" s="6" t="s">
        <v>33</v>
      </c>
      <c r="E69" s="6" t="s">
        <v>33</v>
      </c>
      <c r="F69" s="6" t="s">
        <v>33</v>
      </c>
      <c r="G69" s="6" t="s">
        <v>33</v>
      </c>
      <c r="H69" s="6" t="s">
        <v>33</v>
      </c>
      <c r="I69" s="6" t="s">
        <v>33</v>
      </c>
      <c r="J69" s="6" t="s">
        <v>33</v>
      </c>
      <c r="K69" s="6" t="s">
        <v>33</v>
      </c>
      <c r="L69" s="6" t="s">
        <v>33</v>
      </c>
      <c r="M69" s="6" t="s">
        <v>33</v>
      </c>
      <c r="N69" s="6" t="s">
        <v>33</v>
      </c>
      <c r="O69" s="6" t="s">
        <v>33</v>
      </c>
      <c r="P69" s="6" t="s">
        <v>33</v>
      </c>
    </row>
    <row r="70" spans="1:16" x14ac:dyDescent="0.2">
      <c r="A70" s="5">
        <v>63</v>
      </c>
      <c r="B70" s="6" t="s">
        <v>33</v>
      </c>
      <c r="C70" s="6" t="s">
        <v>33</v>
      </c>
      <c r="D70" s="6" t="s">
        <v>33</v>
      </c>
      <c r="E70" s="6" t="s">
        <v>33</v>
      </c>
      <c r="F70" s="6" t="s">
        <v>33</v>
      </c>
      <c r="G70" s="6" t="s">
        <v>33</v>
      </c>
      <c r="H70" s="6" t="s">
        <v>33</v>
      </c>
      <c r="I70" s="6" t="s">
        <v>33</v>
      </c>
      <c r="J70" s="6" t="s">
        <v>33</v>
      </c>
      <c r="K70" s="6" t="s">
        <v>33</v>
      </c>
      <c r="L70" s="6" t="s">
        <v>33</v>
      </c>
      <c r="M70" s="6" t="s">
        <v>33</v>
      </c>
      <c r="N70" s="6" t="s">
        <v>33</v>
      </c>
      <c r="O70" s="6" t="s">
        <v>33</v>
      </c>
      <c r="P70" s="6" t="s">
        <v>33</v>
      </c>
    </row>
    <row r="71" spans="1:16" x14ac:dyDescent="0.2">
      <c r="A71" s="5">
        <v>64</v>
      </c>
      <c r="B71" s="6" t="s">
        <v>33</v>
      </c>
      <c r="C71" s="6" t="s">
        <v>33</v>
      </c>
      <c r="D71" s="6" t="s">
        <v>33</v>
      </c>
      <c r="E71" s="6" t="s">
        <v>33</v>
      </c>
      <c r="F71" s="6" t="s">
        <v>33</v>
      </c>
      <c r="G71" s="6" t="s">
        <v>33</v>
      </c>
      <c r="H71" s="6" t="s">
        <v>33</v>
      </c>
      <c r="I71" s="6" t="s">
        <v>33</v>
      </c>
      <c r="J71" s="6" t="s">
        <v>33</v>
      </c>
      <c r="K71" s="6" t="s">
        <v>33</v>
      </c>
      <c r="L71" s="6" t="s">
        <v>33</v>
      </c>
      <c r="M71" s="6" t="s">
        <v>33</v>
      </c>
      <c r="N71" s="6" t="s">
        <v>33</v>
      </c>
      <c r="O71" s="6" t="s">
        <v>33</v>
      </c>
      <c r="P71" s="6" t="s">
        <v>33</v>
      </c>
    </row>
    <row r="72" spans="1:16" x14ac:dyDescent="0.2">
      <c r="A72" s="5">
        <v>65</v>
      </c>
      <c r="B72" s="6" t="s">
        <v>33</v>
      </c>
      <c r="C72" s="6" t="s">
        <v>33</v>
      </c>
      <c r="D72" s="6" t="s">
        <v>33</v>
      </c>
      <c r="E72" s="6" t="s">
        <v>33</v>
      </c>
      <c r="F72" s="6" t="s">
        <v>33</v>
      </c>
      <c r="G72" s="6" t="s">
        <v>33</v>
      </c>
      <c r="H72" s="6" t="s">
        <v>33</v>
      </c>
      <c r="I72" s="6" t="s">
        <v>33</v>
      </c>
      <c r="J72" s="6" t="s">
        <v>33</v>
      </c>
      <c r="K72" s="6" t="s">
        <v>33</v>
      </c>
      <c r="L72" s="6" t="s">
        <v>33</v>
      </c>
      <c r="M72" s="6" t="s">
        <v>33</v>
      </c>
      <c r="N72" s="6" t="s">
        <v>33</v>
      </c>
      <c r="O72" s="6" t="s">
        <v>33</v>
      </c>
      <c r="P72" s="6" t="s">
        <v>33</v>
      </c>
    </row>
    <row r="73" spans="1:16" x14ac:dyDescent="0.2">
      <c r="A73" s="5">
        <v>66</v>
      </c>
      <c r="B73" s="6" t="s">
        <v>33</v>
      </c>
      <c r="C73" s="6" t="s">
        <v>33</v>
      </c>
      <c r="D73" s="6" t="s">
        <v>33</v>
      </c>
      <c r="E73" s="6" t="s">
        <v>33</v>
      </c>
      <c r="F73" s="6" t="s">
        <v>33</v>
      </c>
      <c r="G73" s="6" t="s">
        <v>33</v>
      </c>
      <c r="H73" s="6" t="s">
        <v>33</v>
      </c>
      <c r="I73" s="6" t="s">
        <v>33</v>
      </c>
      <c r="J73" s="6" t="s">
        <v>33</v>
      </c>
      <c r="K73" s="6" t="s">
        <v>33</v>
      </c>
      <c r="L73" s="6" t="s">
        <v>33</v>
      </c>
      <c r="M73" s="6" t="s">
        <v>33</v>
      </c>
      <c r="N73" s="6" t="s">
        <v>33</v>
      </c>
      <c r="O73" s="6" t="s">
        <v>33</v>
      </c>
      <c r="P73" s="6" t="s">
        <v>33</v>
      </c>
    </row>
    <row r="74" spans="1:16" x14ac:dyDescent="0.2">
      <c r="A74" s="5">
        <v>67</v>
      </c>
      <c r="B74" s="6" t="s">
        <v>33</v>
      </c>
      <c r="C74" s="6" t="s">
        <v>33</v>
      </c>
      <c r="D74" s="6" t="s">
        <v>33</v>
      </c>
      <c r="E74" s="6" t="s">
        <v>33</v>
      </c>
      <c r="F74" s="6" t="s">
        <v>33</v>
      </c>
      <c r="G74" s="6" t="s">
        <v>33</v>
      </c>
      <c r="H74" s="6" t="s">
        <v>33</v>
      </c>
      <c r="I74" s="6" t="s">
        <v>33</v>
      </c>
      <c r="J74" s="6" t="s">
        <v>33</v>
      </c>
      <c r="K74" s="6" t="s">
        <v>33</v>
      </c>
      <c r="L74" s="6" t="s">
        <v>33</v>
      </c>
      <c r="M74" s="6" t="s">
        <v>33</v>
      </c>
      <c r="N74" s="6" t="s">
        <v>33</v>
      </c>
      <c r="O74" s="6" t="s">
        <v>33</v>
      </c>
      <c r="P74" s="6" t="s">
        <v>33</v>
      </c>
    </row>
    <row r="75" spans="1:16" x14ac:dyDescent="0.2">
      <c r="A75" s="5">
        <v>68</v>
      </c>
      <c r="B75" s="6" t="s">
        <v>33</v>
      </c>
      <c r="C75" s="6" t="s">
        <v>33</v>
      </c>
      <c r="D75" s="6" t="s">
        <v>33</v>
      </c>
      <c r="E75" s="6" t="s">
        <v>33</v>
      </c>
      <c r="F75" s="6" t="s">
        <v>33</v>
      </c>
      <c r="G75" s="6" t="s">
        <v>33</v>
      </c>
      <c r="H75" s="6" t="s">
        <v>33</v>
      </c>
      <c r="I75" s="6" t="s">
        <v>33</v>
      </c>
      <c r="J75" s="6" t="s">
        <v>33</v>
      </c>
      <c r="K75" s="6" t="s">
        <v>33</v>
      </c>
      <c r="L75" s="6" t="s">
        <v>33</v>
      </c>
      <c r="M75" s="6" t="s">
        <v>33</v>
      </c>
      <c r="N75" s="6" t="s">
        <v>33</v>
      </c>
      <c r="O75" s="6" t="s">
        <v>33</v>
      </c>
      <c r="P75" s="6" t="s">
        <v>33</v>
      </c>
    </row>
    <row r="76" spans="1:16" x14ac:dyDescent="0.2">
      <c r="A76" s="5">
        <v>69</v>
      </c>
      <c r="B76" s="6" t="s">
        <v>33</v>
      </c>
      <c r="C76" s="6" t="s">
        <v>33</v>
      </c>
      <c r="D76" s="6" t="s">
        <v>33</v>
      </c>
      <c r="E76" s="6" t="s">
        <v>33</v>
      </c>
      <c r="F76" s="6" t="s">
        <v>33</v>
      </c>
      <c r="G76" s="6" t="s">
        <v>33</v>
      </c>
      <c r="H76" s="6" t="s">
        <v>33</v>
      </c>
      <c r="I76" s="6" t="s">
        <v>33</v>
      </c>
      <c r="J76" s="6" t="s">
        <v>33</v>
      </c>
      <c r="K76" s="6" t="s">
        <v>33</v>
      </c>
      <c r="L76" s="6" t="s">
        <v>33</v>
      </c>
      <c r="M76" s="6" t="s">
        <v>33</v>
      </c>
      <c r="N76" s="6" t="s">
        <v>33</v>
      </c>
      <c r="O76" s="6" t="s">
        <v>33</v>
      </c>
      <c r="P76" s="6" t="s">
        <v>33</v>
      </c>
    </row>
    <row r="77" spans="1:16" x14ac:dyDescent="0.2">
      <c r="A77" s="5">
        <v>70</v>
      </c>
      <c r="B77" s="6" t="s">
        <v>33</v>
      </c>
      <c r="C77" s="6" t="s">
        <v>33</v>
      </c>
      <c r="D77" s="6" t="s">
        <v>33</v>
      </c>
      <c r="E77" s="6" t="s">
        <v>33</v>
      </c>
      <c r="F77" s="6" t="s">
        <v>33</v>
      </c>
      <c r="G77" s="6" t="s">
        <v>33</v>
      </c>
      <c r="H77" s="6" t="s">
        <v>33</v>
      </c>
      <c r="I77" s="6" t="s">
        <v>33</v>
      </c>
      <c r="J77" s="6" t="s">
        <v>33</v>
      </c>
      <c r="K77" s="6" t="s">
        <v>33</v>
      </c>
      <c r="L77" s="6" t="s">
        <v>33</v>
      </c>
      <c r="M77" s="6" t="s">
        <v>33</v>
      </c>
      <c r="N77" s="6" t="s">
        <v>33</v>
      </c>
      <c r="O77" s="6" t="s">
        <v>33</v>
      </c>
      <c r="P77" s="6" t="s">
        <v>33</v>
      </c>
    </row>
  </sheetData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46"/>
  </sheetPr>
  <dimension ref="A1:P77"/>
  <sheetViews>
    <sheetView workbookViewId="0">
      <pane ySplit="6" topLeftCell="A7" activePane="bottomLeft" state="frozen"/>
      <selection pane="bottomLeft" activeCell="L20" sqref="L20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15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1.1000000000000001</v>
      </c>
      <c r="C7" s="196">
        <v>1.1000000000000001</v>
      </c>
      <c r="D7" s="196">
        <v>1.1000000000000001</v>
      </c>
      <c r="E7" s="196">
        <v>1.1000000000000001</v>
      </c>
      <c r="F7" s="197">
        <v>1.1000000000000001</v>
      </c>
      <c r="G7" s="196">
        <v>1.1000000000000001</v>
      </c>
      <c r="H7" s="196">
        <v>1.1000000000000001</v>
      </c>
      <c r="I7" s="196">
        <v>1.07</v>
      </c>
      <c r="J7" s="196">
        <v>1.07</v>
      </c>
      <c r="K7" s="196">
        <v>1.07</v>
      </c>
      <c r="L7" s="196">
        <v>1.07</v>
      </c>
      <c r="M7" s="197">
        <v>1.07</v>
      </c>
      <c r="N7" s="196">
        <v>1.07</v>
      </c>
      <c r="O7" s="196">
        <v>1.07</v>
      </c>
      <c r="P7" s="6" t="s">
        <v>33</v>
      </c>
    </row>
    <row r="8" spans="1:16" x14ac:dyDescent="0.2">
      <c r="A8" s="5">
        <v>1</v>
      </c>
      <c r="B8" s="196">
        <v>1.1100000000000001</v>
      </c>
      <c r="C8" s="196">
        <v>1.1100000000000001</v>
      </c>
      <c r="D8" s="196">
        <v>1.1100000000000001</v>
      </c>
      <c r="E8" s="196">
        <v>1.1100000000000001</v>
      </c>
      <c r="F8" s="197">
        <v>1.1100000000000001</v>
      </c>
      <c r="G8" s="196">
        <v>1.1100000000000001</v>
      </c>
      <c r="H8" s="196">
        <v>1.1100000000000001</v>
      </c>
      <c r="I8" s="196">
        <v>1.07</v>
      </c>
      <c r="J8" s="196">
        <v>1.07</v>
      </c>
      <c r="K8" s="196">
        <v>1.07</v>
      </c>
      <c r="L8" s="196">
        <v>1.07</v>
      </c>
      <c r="M8" s="197">
        <v>1.07</v>
      </c>
      <c r="N8" s="196">
        <v>1.07</v>
      </c>
      <c r="O8" s="196">
        <v>1.07</v>
      </c>
      <c r="P8" s="6" t="s">
        <v>33</v>
      </c>
    </row>
    <row r="9" spans="1:16" x14ac:dyDescent="0.2">
      <c r="A9" s="5">
        <v>2</v>
      </c>
      <c r="B9" s="196">
        <v>1.1200000000000001</v>
      </c>
      <c r="C9" s="196">
        <v>1.1200000000000001</v>
      </c>
      <c r="D9" s="196">
        <v>1.1200000000000001</v>
      </c>
      <c r="E9" s="196">
        <v>1.1200000000000001</v>
      </c>
      <c r="F9" s="197">
        <v>1.1200000000000001</v>
      </c>
      <c r="G9" s="196">
        <v>1.1200000000000001</v>
      </c>
      <c r="H9" s="196">
        <v>1.1200000000000001</v>
      </c>
      <c r="I9" s="196">
        <v>1.07</v>
      </c>
      <c r="J9" s="196">
        <v>1.07</v>
      </c>
      <c r="K9" s="196">
        <v>1.07</v>
      </c>
      <c r="L9" s="196">
        <v>1.07</v>
      </c>
      <c r="M9" s="197">
        <v>1.07</v>
      </c>
      <c r="N9" s="196">
        <v>1.07</v>
      </c>
      <c r="O9" s="196">
        <v>1.07</v>
      </c>
      <c r="P9" s="6" t="s">
        <v>33</v>
      </c>
    </row>
    <row r="10" spans="1:16" x14ac:dyDescent="0.2">
      <c r="A10" s="5">
        <v>3</v>
      </c>
      <c r="B10" s="196">
        <v>1.1299999999999999</v>
      </c>
      <c r="C10" s="196">
        <v>1.1299999999999999</v>
      </c>
      <c r="D10" s="196">
        <v>1.1299999999999999</v>
      </c>
      <c r="E10" s="196">
        <v>1.1299999999999999</v>
      </c>
      <c r="F10" s="197">
        <v>1.1299999999999999</v>
      </c>
      <c r="G10" s="196">
        <v>1.1299999999999999</v>
      </c>
      <c r="H10" s="196">
        <v>1.1299999999999999</v>
      </c>
      <c r="I10" s="196">
        <v>1.07</v>
      </c>
      <c r="J10" s="196">
        <v>1.07</v>
      </c>
      <c r="K10" s="196">
        <v>1.07</v>
      </c>
      <c r="L10" s="196">
        <v>1.07</v>
      </c>
      <c r="M10" s="197">
        <v>1.07</v>
      </c>
      <c r="N10" s="196">
        <v>1.07</v>
      </c>
      <c r="O10" s="196">
        <v>1.07</v>
      </c>
      <c r="P10" s="6" t="s">
        <v>33</v>
      </c>
    </row>
    <row r="11" spans="1:16" x14ac:dyDescent="0.2">
      <c r="A11" s="5">
        <v>4</v>
      </c>
      <c r="B11" s="196">
        <v>1.1399999999999999</v>
      </c>
      <c r="C11" s="196">
        <v>1.1399999999999999</v>
      </c>
      <c r="D11" s="196">
        <v>1.1399999999999999</v>
      </c>
      <c r="E11" s="196">
        <v>1.1399999999999999</v>
      </c>
      <c r="F11" s="197">
        <v>1.1399999999999999</v>
      </c>
      <c r="G11" s="196">
        <v>1.1399999999999999</v>
      </c>
      <c r="H11" s="196">
        <v>1.1399999999999999</v>
      </c>
      <c r="I11" s="196">
        <v>1.07</v>
      </c>
      <c r="J11" s="196">
        <v>1.07</v>
      </c>
      <c r="K11" s="196">
        <v>1.07</v>
      </c>
      <c r="L11" s="196">
        <v>1.07</v>
      </c>
      <c r="M11" s="197">
        <v>1.07</v>
      </c>
      <c r="N11" s="196">
        <v>1.07</v>
      </c>
      <c r="O11" s="196">
        <v>1.07</v>
      </c>
      <c r="P11" s="6" t="s">
        <v>33</v>
      </c>
    </row>
    <row r="12" spans="1:16" x14ac:dyDescent="0.2">
      <c r="A12" s="5">
        <v>5</v>
      </c>
      <c r="B12" s="196">
        <v>1.1499999999999999</v>
      </c>
      <c r="C12" s="196">
        <v>1.1499999999999999</v>
      </c>
      <c r="D12" s="196">
        <v>1.1499999999999999</v>
      </c>
      <c r="E12" s="196">
        <v>1.1499999999999999</v>
      </c>
      <c r="F12" s="197">
        <v>1.1499999999999999</v>
      </c>
      <c r="G12" s="196">
        <v>1.1499999999999999</v>
      </c>
      <c r="H12" s="196">
        <v>1.1499999999999999</v>
      </c>
      <c r="I12" s="196">
        <v>1.07</v>
      </c>
      <c r="J12" s="196">
        <v>1.07</v>
      </c>
      <c r="K12" s="196">
        <v>1.07</v>
      </c>
      <c r="L12" s="196">
        <v>1.07</v>
      </c>
      <c r="M12" s="197">
        <v>1.07</v>
      </c>
      <c r="N12" s="196">
        <v>1.07</v>
      </c>
      <c r="O12" s="196">
        <v>1.07</v>
      </c>
      <c r="P12" s="6" t="s">
        <v>33</v>
      </c>
    </row>
    <row r="13" spans="1:16" x14ac:dyDescent="0.2">
      <c r="A13" s="5">
        <v>6</v>
      </c>
      <c r="B13" s="196">
        <v>1.1599999999999999</v>
      </c>
      <c r="C13" s="196">
        <v>1.1599999999999999</v>
      </c>
      <c r="D13" s="196">
        <v>1.1599999999999999</v>
      </c>
      <c r="E13" s="196">
        <v>1.1599999999999999</v>
      </c>
      <c r="F13" s="197">
        <v>1.1599999999999999</v>
      </c>
      <c r="G13" s="196">
        <v>1.1599999999999999</v>
      </c>
      <c r="H13" s="196">
        <v>1.1599999999999999</v>
      </c>
      <c r="I13" s="196">
        <v>1.07</v>
      </c>
      <c r="J13" s="196">
        <v>1.07</v>
      </c>
      <c r="K13" s="196">
        <v>1.07</v>
      </c>
      <c r="L13" s="196">
        <v>1.07</v>
      </c>
      <c r="M13" s="197">
        <v>1.07</v>
      </c>
      <c r="N13" s="196">
        <v>1.07</v>
      </c>
      <c r="O13" s="196">
        <v>1.07</v>
      </c>
      <c r="P13" s="6" t="s">
        <v>33</v>
      </c>
    </row>
    <row r="14" spans="1:16" x14ac:dyDescent="0.2">
      <c r="A14" s="5">
        <v>7</v>
      </c>
      <c r="B14" s="196">
        <v>1.17</v>
      </c>
      <c r="C14" s="196">
        <v>1.17</v>
      </c>
      <c r="D14" s="196">
        <v>1.17</v>
      </c>
      <c r="E14" s="196">
        <v>1.17</v>
      </c>
      <c r="F14" s="197">
        <v>1.17</v>
      </c>
      <c r="G14" s="196">
        <v>1.17</v>
      </c>
      <c r="H14" s="196">
        <v>1.17</v>
      </c>
      <c r="I14" s="196">
        <v>1.07</v>
      </c>
      <c r="J14" s="196">
        <v>1.07</v>
      </c>
      <c r="K14" s="196">
        <v>1.07</v>
      </c>
      <c r="L14" s="196">
        <v>1.07</v>
      </c>
      <c r="M14" s="197">
        <v>1.07</v>
      </c>
      <c r="N14" s="196">
        <v>1.07</v>
      </c>
      <c r="O14" s="196">
        <v>1.07</v>
      </c>
      <c r="P14" s="6" t="s">
        <v>33</v>
      </c>
    </row>
    <row r="15" spans="1:16" x14ac:dyDescent="0.2">
      <c r="A15" s="5">
        <v>8</v>
      </c>
      <c r="B15" s="196">
        <v>1.18</v>
      </c>
      <c r="C15" s="196">
        <v>1.18</v>
      </c>
      <c r="D15" s="196">
        <v>1.18</v>
      </c>
      <c r="E15" s="196">
        <v>1.18</v>
      </c>
      <c r="F15" s="197">
        <v>1.18</v>
      </c>
      <c r="G15" s="196">
        <v>1.18</v>
      </c>
      <c r="H15" s="196">
        <v>1.18</v>
      </c>
      <c r="I15" s="196">
        <v>1.07</v>
      </c>
      <c r="J15" s="196">
        <v>1.07</v>
      </c>
      <c r="K15" s="196">
        <v>1.07</v>
      </c>
      <c r="L15" s="196">
        <v>1.07</v>
      </c>
      <c r="M15" s="197">
        <v>1.07</v>
      </c>
      <c r="N15" s="196">
        <v>1.07</v>
      </c>
      <c r="O15" s="196">
        <v>1.07</v>
      </c>
      <c r="P15" s="6" t="s">
        <v>33</v>
      </c>
    </row>
    <row r="16" spans="1:16" x14ac:dyDescent="0.2">
      <c r="A16" s="5">
        <v>9</v>
      </c>
      <c r="B16" s="196">
        <v>1.19</v>
      </c>
      <c r="C16" s="196">
        <v>1.19</v>
      </c>
      <c r="D16" s="196">
        <v>1.19</v>
      </c>
      <c r="E16" s="196">
        <v>1.19</v>
      </c>
      <c r="F16" s="197">
        <v>1.19</v>
      </c>
      <c r="G16" s="196">
        <v>1.19</v>
      </c>
      <c r="H16" s="196">
        <v>1.19</v>
      </c>
      <c r="I16" s="196">
        <v>1.07</v>
      </c>
      <c r="J16" s="196">
        <v>1.07</v>
      </c>
      <c r="K16" s="196">
        <v>1.07</v>
      </c>
      <c r="L16" s="196">
        <v>1.07</v>
      </c>
      <c r="M16" s="197">
        <v>1.07</v>
      </c>
      <c r="N16" s="196">
        <v>1.07</v>
      </c>
      <c r="O16" s="196">
        <v>1.07</v>
      </c>
      <c r="P16" s="6" t="s">
        <v>33</v>
      </c>
    </row>
    <row r="17" spans="1:16" x14ac:dyDescent="0.2">
      <c r="A17" s="5">
        <v>10</v>
      </c>
      <c r="B17" s="196">
        <v>1.2</v>
      </c>
      <c r="C17" s="196">
        <v>1.2</v>
      </c>
      <c r="D17" s="196">
        <v>1.2</v>
      </c>
      <c r="E17" s="196">
        <v>1.2</v>
      </c>
      <c r="F17" s="197">
        <v>1.2</v>
      </c>
      <c r="G17" s="196">
        <v>1.2</v>
      </c>
      <c r="H17" s="196">
        <v>1.2</v>
      </c>
      <c r="I17" s="196">
        <v>1.07</v>
      </c>
      <c r="J17" s="196">
        <v>1.07</v>
      </c>
      <c r="K17" s="196">
        <v>1.07</v>
      </c>
      <c r="L17" s="196">
        <v>1.07</v>
      </c>
      <c r="M17" s="197">
        <v>1.07</v>
      </c>
      <c r="N17" s="196">
        <v>1.07</v>
      </c>
      <c r="O17" s="196">
        <v>1.07</v>
      </c>
      <c r="P17" s="6" t="s">
        <v>33</v>
      </c>
    </row>
    <row r="18" spans="1:16" x14ac:dyDescent="0.2">
      <c r="A18" s="5">
        <v>11</v>
      </c>
      <c r="B18" s="196">
        <v>1.21</v>
      </c>
      <c r="C18" s="196">
        <v>1.21</v>
      </c>
      <c r="D18" s="196">
        <v>1.21</v>
      </c>
      <c r="E18" s="196">
        <v>1.21</v>
      </c>
      <c r="F18" s="197">
        <v>1.21</v>
      </c>
      <c r="G18" s="196">
        <v>1.21</v>
      </c>
      <c r="H18" s="196">
        <v>1.21</v>
      </c>
      <c r="I18" s="196">
        <v>1.07</v>
      </c>
      <c r="J18" s="196">
        <v>1.07</v>
      </c>
      <c r="K18" s="196">
        <v>1.07</v>
      </c>
      <c r="L18" s="196">
        <v>1.07</v>
      </c>
      <c r="M18" s="197">
        <v>1.07</v>
      </c>
      <c r="N18" s="196">
        <v>1.07</v>
      </c>
      <c r="O18" s="196">
        <v>1.07</v>
      </c>
      <c r="P18" s="6" t="s">
        <v>33</v>
      </c>
    </row>
    <row r="19" spans="1:16" x14ac:dyDescent="0.2">
      <c r="A19" s="5">
        <v>12</v>
      </c>
      <c r="B19" s="196">
        <v>1.23</v>
      </c>
      <c r="C19" s="196">
        <v>1.23</v>
      </c>
      <c r="D19" s="196">
        <v>1.23</v>
      </c>
      <c r="E19" s="196">
        <v>1.23</v>
      </c>
      <c r="F19" s="197">
        <v>1.23</v>
      </c>
      <c r="G19" s="196">
        <v>1.23</v>
      </c>
      <c r="H19" s="196">
        <v>1.23</v>
      </c>
      <c r="I19" s="196">
        <v>1.07</v>
      </c>
      <c r="J19" s="196">
        <v>1.07</v>
      </c>
      <c r="K19" s="196">
        <v>1.07</v>
      </c>
      <c r="L19" s="196">
        <v>1.07</v>
      </c>
      <c r="M19" s="197">
        <v>1.07</v>
      </c>
      <c r="N19" s="196">
        <v>1.07</v>
      </c>
      <c r="O19" s="196">
        <v>1.07</v>
      </c>
      <c r="P19" s="6" t="s">
        <v>33</v>
      </c>
    </row>
    <row r="20" spans="1:16" x14ac:dyDescent="0.2">
      <c r="A20" s="5">
        <v>13</v>
      </c>
      <c r="B20" s="196">
        <v>1.25</v>
      </c>
      <c r="C20" s="196">
        <v>1.25</v>
      </c>
      <c r="D20" s="196">
        <v>1.25</v>
      </c>
      <c r="E20" s="196">
        <v>1.25</v>
      </c>
      <c r="F20" s="197">
        <v>1.25</v>
      </c>
      <c r="G20" s="196">
        <v>1.25</v>
      </c>
      <c r="H20" s="196">
        <v>1.25</v>
      </c>
      <c r="I20" s="196">
        <v>1.07</v>
      </c>
      <c r="J20" s="196">
        <v>1.07</v>
      </c>
      <c r="K20" s="196">
        <v>1.07</v>
      </c>
      <c r="L20" s="196">
        <v>1.07</v>
      </c>
      <c r="M20" s="197">
        <v>1.07</v>
      </c>
      <c r="N20" s="196">
        <v>1.07</v>
      </c>
      <c r="O20" s="196">
        <v>1.07</v>
      </c>
      <c r="P20" s="6" t="s">
        <v>33</v>
      </c>
    </row>
    <row r="21" spans="1:16" x14ac:dyDescent="0.2">
      <c r="A21" s="5">
        <v>14</v>
      </c>
      <c r="B21" s="196">
        <v>1.27</v>
      </c>
      <c r="C21" s="196">
        <v>1.27</v>
      </c>
      <c r="D21" s="196">
        <v>1.27</v>
      </c>
      <c r="E21" s="196">
        <v>1.27</v>
      </c>
      <c r="F21" s="197">
        <v>1.27</v>
      </c>
      <c r="G21" s="196">
        <v>1.27</v>
      </c>
      <c r="H21" s="196">
        <v>1.27</v>
      </c>
      <c r="I21" s="196">
        <v>1.07</v>
      </c>
      <c r="J21" s="196">
        <v>1.07</v>
      </c>
      <c r="K21" s="196">
        <v>1.07</v>
      </c>
      <c r="L21" s="196">
        <v>1.07</v>
      </c>
      <c r="M21" s="197">
        <v>1.07</v>
      </c>
      <c r="N21" s="196">
        <v>1.07</v>
      </c>
      <c r="O21" s="196">
        <v>1.07</v>
      </c>
      <c r="P21" s="6" t="s">
        <v>33</v>
      </c>
    </row>
    <row r="22" spans="1:16" x14ac:dyDescent="0.2">
      <c r="A22" s="5">
        <v>15</v>
      </c>
      <c r="B22" s="196">
        <v>1.29</v>
      </c>
      <c r="C22" s="196">
        <v>1.29</v>
      </c>
      <c r="D22" s="196">
        <v>1.29</v>
      </c>
      <c r="E22" s="196">
        <v>1.29</v>
      </c>
      <c r="F22" s="197">
        <v>1.29</v>
      </c>
      <c r="G22" s="196">
        <v>1.29</v>
      </c>
      <c r="H22" s="196">
        <v>1.29</v>
      </c>
      <c r="I22" s="196">
        <v>1.07</v>
      </c>
      <c r="J22" s="196">
        <v>1.07</v>
      </c>
      <c r="K22" s="196">
        <v>1.07</v>
      </c>
      <c r="L22" s="196">
        <v>1.07</v>
      </c>
      <c r="M22" s="197">
        <v>1.07</v>
      </c>
      <c r="N22" s="196">
        <v>1.07</v>
      </c>
      <c r="O22" s="196">
        <v>1.07</v>
      </c>
      <c r="P22" s="196">
        <v>0.13</v>
      </c>
    </row>
    <row r="23" spans="1:16" x14ac:dyDescent="0.2">
      <c r="A23" s="5">
        <v>16</v>
      </c>
      <c r="B23" s="196">
        <v>1.31</v>
      </c>
      <c r="C23" s="196">
        <v>1.31</v>
      </c>
      <c r="D23" s="196">
        <v>1.31</v>
      </c>
      <c r="E23" s="196">
        <v>1.31</v>
      </c>
      <c r="F23" s="197">
        <v>1.31</v>
      </c>
      <c r="G23" s="196">
        <v>1.31</v>
      </c>
      <c r="H23" s="196">
        <v>1.31</v>
      </c>
      <c r="I23" s="196">
        <v>1.07</v>
      </c>
      <c r="J23" s="196">
        <v>1.07</v>
      </c>
      <c r="K23" s="196">
        <v>1.07</v>
      </c>
      <c r="L23" s="196">
        <v>1.07</v>
      </c>
      <c r="M23" s="197">
        <v>1.07</v>
      </c>
      <c r="N23" s="196">
        <v>1.07</v>
      </c>
      <c r="O23" s="196">
        <v>1.07</v>
      </c>
      <c r="P23" s="196">
        <v>0.13</v>
      </c>
    </row>
    <row r="24" spans="1:16" x14ac:dyDescent="0.2">
      <c r="A24" s="5">
        <v>17</v>
      </c>
      <c r="B24" s="196">
        <v>1.33</v>
      </c>
      <c r="C24" s="196">
        <v>1.33</v>
      </c>
      <c r="D24" s="196">
        <v>1.33</v>
      </c>
      <c r="E24" s="196">
        <v>1.33</v>
      </c>
      <c r="F24" s="197">
        <v>1.33</v>
      </c>
      <c r="G24" s="196">
        <v>1.33</v>
      </c>
      <c r="H24" s="196">
        <v>1.33</v>
      </c>
      <c r="I24" s="196">
        <v>1.07</v>
      </c>
      <c r="J24" s="196">
        <v>1.07</v>
      </c>
      <c r="K24" s="196">
        <v>1.07</v>
      </c>
      <c r="L24" s="196">
        <v>1.07</v>
      </c>
      <c r="M24" s="197">
        <v>1.07</v>
      </c>
      <c r="N24" s="196">
        <v>1.07</v>
      </c>
      <c r="O24" s="196">
        <v>1.07</v>
      </c>
      <c r="P24" s="196">
        <v>0.13</v>
      </c>
    </row>
    <row r="25" spans="1:16" x14ac:dyDescent="0.2">
      <c r="A25" s="5">
        <v>18</v>
      </c>
      <c r="B25" s="196">
        <v>0.67</v>
      </c>
      <c r="C25" s="196">
        <v>0.91</v>
      </c>
      <c r="D25" s="196">
        <v>1.21</v>
      </c>
      <c r="E25" s="196">
        <v>1.35</v>
      </c>
      <c r="F25" s="197">
        <v>2.0299999999999998</v>
      </c>
      <c r="G25" s="196">
        <v>2.68</v>
      </c>
      <c r="H25" s="196">
        <v>3.73</v>
      </c>
      <c r="I25" s="196">
        <v>0.56000000000000005</v>
      </c>
      <c r="J25" s="196">
        <v>0.68</v>
      </c>
      <c r="K25" s="196">
        <v>0.94</v>
      </c>
      <c r="L25" s="196">
        <v>1.07</v>
      </c>
      <c r="M25" s="197">
        <v>1.61</v>
      </c>
      <c r="N25" s="196">
        <v>1.91</v>
      </c>
      <c r="O25" s="196">
        <v>2.6</v>
      </c>
      <c r="P25" s="196">
        <v>0.13</v>
      </c>
    </row>
    <row r="26" spans="1:16" x14ac:dyDescent="0.2">
      <c r="A26" s="5">
        <v>19</v>
      </c>
      <c r="B26" s="196">
        <v>0.67</v>
      </c>
      <c r="C26" s="196">
        <v>0.91</v>
      </c>
      <c r="D26" s="196">
        <v>1.21</v>
      </c>
      <c r="E26" s="196">
        <v>1.37</v>
      </c>
      <c r="F26" s="197">
        <v>2.06</v>
      </c>
      <c r="G26" s="196">
        <v>2.68</v>
      </c>
      <c r="H26" s="196">
        <v>3.73</v>
      </c>
      <c r="I26" s="196">
        <v>0.56000000000000005</v>
      </c>
      <c r="J26" s="196">
        <v>0.68</v>
      </c>
      <c r="K26" s="196">
        <v>0.94</v>
      </c>
      <c r="L26" s="196">
        <v>1.07</v>
      </c>
      <c r="M26" s="197">
        <v>1.61</v>
      </c>
      <c r="N26" s="196">
        <v>1.91</v>
      </c>
      <c r="O26" s="196">
        <v>2.6</v>
      </c>
      <c r="P26" s="196">
        <v>0.13</v>
      </c>
    </row>
    <row r="27" spans="1:16" x14ac:dyDescent="0.2">
      <c r="A27" s="5">
        <v>20</v>
      </c>
      <c r="B27" s="196">
        <v>0.67</v>
      </c>
      <c r="C27" s="196">
        <v>0.91</v>
      </c>
      <c r="D27" s="196">
        <v>1.21</v>
      </c>
      <c r="E27" s="196">
        <v>1.39</v>
      </c>
      <c r="F27" s="197">
        <v>2.09</v>
      </c>
      <c r="G27" s="196">
        <v>2.68</v>
      </c>
      <c r="H27" s="196">
        <v>3.73</v>
      </c>
      <c r="I27" s="196">
        <v>0.56000000000000005</v>
      </c>
      <c r="J27" s="196">
        <v>0.68</v>
      </c>
      <c r="K27" s="196">
        <v>0.94</v>
      </c>
      <c r="L27" s="196">
        <v>1.07</v>
      </c>
      <c r="M27" s="197">
        <v>1.61</v>
      </c>
      <c r="N27" s="196">
        <v>1.91</v>
      </c>
      <c r="O27" s="196">
        <v>2.6</v>
      </c>
      <c r="P27" s="196">
        <v>0.13</v>
      </c>
    </row>
    <row r="28" spans="1:16" x14ac:dyDescent="0.2">
      <c r="A28" s="5">
        <v>21</v>
      </c>
      <c r="B28" s="196">
        <v>0.67</v>
      </c>
      <c r="C28" s="196">
        <v>0.91</v>
      </c>
      <c r="D28" s="196">
        <v>1.21</v>
      </c>
      <c r="E28" s="196">
        <v>1.41</v>
      </c>
      <c r="F28" s="197">
        <v>2.12</v>
      </c>
      <c r="G28" s="196">
        <v>2.68</v>
      </c>
      <c r="H28" s="196">
        <v>3.73</v>
      </c>
      <c r="I28" s="196">
        <v>0.56000000000000005</v>
      </c>
      <c r="J28" s="196">
        <v>0.68</v>
      </c>
      <c r="K28" s="196">
        <v>0.94</v>
      </c>
      <c r="L28" s="196">
        <v>1.07</v>
      </c>
      <c r="M28" s="197">
        <v>1.61</v>
      </c>
      <c r="N28" s="196">
        <v>1.91</v>
      </c>
      <c r="O28" s="196">
        <v>2.6</v>
      </c>
      <c r="P28" s="196">
        <v>0.13</v>
      </c>
    </row>
    <row r="29" spans="1:16" x14ac:dyDescent="0.2">
      <c r="A29" s="5">
        <v>22</v>
      </c>
      <c r="B29" s="196">
        <v>0.67</v>
      </c>
      <c r="C29" s="196">
        <v>0.91</v>
      </c>
      <c r="D29" s="196">
        <v>1.21</v>
      </c>
      <c r="E29" s="196">
        <v>1.42</v>
      </c>
      <c r="F29" s="197">
        <v>2.13</v>
      </c>
      <c r="G29" s="196">
        <v>2.68</v>
      </c>
      <c r="H29" s="196">
        <v>3.73</v>
      </c>
      <c r="I29" s="196">
        <v>0.56000000000000005</v>
      </c>
      <c r="J29" s="196">
        <v>0.68</v>
      </c>
      <c r="K29" s="196">
        <v>0.94</v>
      </c>
      <c r="L29" s="196">
        <v>1.07</v>
      </c>
      <c r="M29" s="197">
        <v>1.61</v>
      </c>
      <c r="N29" s="196">
        <v>1.91</v>
      </c>
      <c r="O29" s="196">
        <v>2.6</v>
      </c>
      <c r="P29" s="196">
        <v>0.13</v>
      </c>
    </row>
    <row r="30" spans="1:16" x14ac:dyDescent="0.2">
      <c r="A30" s="5">
        <v>23</v>
      </c>
      <c r="B30" s="196">
        <v>0.67</v>
      </c>
      <c r="C30" s="196">
        <v>0.91</v>
      </c>
      <c r="D30" s="196">
        <v>1.21</v>
      </c>
      <c r="E30" s="196">
        <v>1.44</v>
      </c>
      <c r="F30" s="197">
        <v>2.16</v>
      </c>
      <c r="G30" s="196">
        <v>2.68</v>
      </c>
      <c r="H30" s="196">
        <v>3.73</v>
      </c>
      <c r="I30" s="196">
        <v>0.56000000000000005</v>
      </c>
      <c r="J30" s="196">
        <v>0.68</v>
      </c>
      <c r="K30" s="196">
        <v>0.94</v>
      </c>
      <c r="L30" s="196">
        <v>1.07</v>
      </c>
      <c r="M30" s="197">
        <v>1.61</v>
      </c>
      <c r="N30" s="196">
        <v>1.91</v>
      </c>
      <c r="O30" s="196">
        <v>2.6</v>
      </c>
      <c r="P30" s="196">
        <v>0.13</v>
      </c>
    </row>
    <row r="31" spans="1:16" x14ac:dyDescent="0.2">
      <c r="A31" s="5">
        <v>24</v>
      </c>
      <c r="B31" s="196">
        <v>0.67</v>
      </c>
      <c r="C31" s="196">
        <v>0.91</v>
      </c>
      <c r="D31" s="196">
        <v>1.21</v>
      </c>
      <c r="E31" s="196">
        <v>1.46</v>
      </c>
      <c r="F31" s="197">
        <v>2.19</v>
      </c>
      <c r="G31" s="196">
        <v>2.68</v>
      </c>
      <c r="H31" s="196">
        <v>3.73</v>
      </c>
      <c r="I31" s="196">
        <v>0.56000000000000005</v>
      </c>
      <c r="J31" s="196">
        <v>0.68</v>
      </c>
      <c r="K31" s="196">
        <v>0.94</v>
      </c>
      <c r="L31" s="196">
        <v>1.07</v>
      </c>
      <c r="M31" s="197">
        <v>1.61</v>
      </c>
      <c r="N31" s="196">
        <v>1.91</v>
      </c>
      <c r="O31" s="196">
        <v>2.6</v>
      </c>
      <c r="P31" s="196">
        <v>0.13</v>
      </c>
    </row>
    <row r="32" spans="1:16" x14ac:dyDescent="0.2">
      <c r="A32" s="5">
        <v>25</v>
      </c>
      <c r="B32" s="196">
        <v>0.67</v>
      </c>
      <c r="C32" s="196">
        <v>0.91</v>
      </c>
      <c r="D32" s="196">
        <v>1.21</v>
      </c>
      <c r="E32" s="196">
        <v>1.48</v>
      </c>
      <c r="F32" s="197">
        <v>2.2200000000000002</v>
      </c>
      <c r="G32" s="196">
        <v>2.68</v>
      </c>
      <c r="H32" s="196">
        <v>3.73</v>
      </c>
      <c r="I32" s="196">
        <v>0.56000000000000005</v>
      </c>
      <c r="J32" s="196">
        <v>0.68</v>
      </c>
      <c r="K32" s="196">
        <v>0.94</v>
      </c>
      <c r="L32" s="196">
        <v>1.07</v>
      </c>
      <c r="M32" s="197">
        <v>1.61</v>
      </c>
      <c r="N32" s="196">
        <v>1.91</v>
      </c>
      <c r="O32" s="196">
        <v>2.6</v>
      </c>
      <c r="P32" s="196">
        <v>0.13</v>
      </c>
    </row>
    <row r="33" spans="1:16" x14ac:dyDescent="0.2">
      <c r="A33" s="5">
        <v>26</v>
      </c>
      <c r="B33" s="196">
        <v>0.68</v>
      </c>
      <c r="C33" s="196">
        <v>0.92</v>
      </c>
      <c r="D33" s="196">
        <v>1.22</v>
      </c>
      <c r="E33" s="196">
        <v>1.5</v>
      </c>
      <c r="F33" s="197">
        <v>2.25</v>
      </c>
      <c r="G33" s="196">
        <v>2.72</v>
      </c>
      <c r="H33" s="196">
        <v>3.82</v>
      </c>
      <c r="I33" s="196">
        <v>0.57999999999999996</v>
      </c>
      <c r="J33" s="196">
        <v>0.7</v>
      </c>
      <c r="K33" s="196">
        <v>0.97</v>
      </c>
      <c r="L33" s="196">
        <v>1.0900000000000001</v>
      </c>
      <c r="M33" s="197">
        <v>1.64</v>
      </c>
      <c r="N33" s="196">
        <v>1.99</v>
      </c>
      <c r="O33" s="196">
        <v>2.72</v>
      </c>
      <c r="P33" s="196">
        <v>0.14000000000000001</v>
      </c>
    </row>
    <row r="34" spans="1:16" x14ac:dyDescent="0.2">
      <c r="A34" s="5">
        <v>27</v>
      </c>
      <c r="B34" s="196">
        <v>0.69</v>
      </c>
      <c r="C34" s="196">
        <v>0.93</v>
      </c>
      <c r="D34" s="196">
        <v>1.25</v>
      </c>
      <c r="E34" s="196">
        <v>1.53</v>
      </c>
      <c r="F34" s="197">
        <v>2.2999999999999998</v>
      </c>
      <c r="G34" s="196">
        <v>2.82</v>
      </c>
      <c r="H34" s="196">
        <v>3.93</v>
      </c>
      <c r="I34" s="196">
        <v>0.6</v>
      </c>
      <c r="J34" s="196">
        <v>0.73</v>
      </c>
      <c r="K34" s="196">
        <v>1.01</v>
      </c>
      <c r="L34" s="196">
        <v>1.1200000000000001</v>
      </c>
      <c r="M34" s="197">
        <v>1.68</v>
      </c>
      <c r="N34" s="196">
        <v>2.0699999999999998</v>
      </c>
      <c r="O34" s="196">
        <v>2.83</v>
      </c>
      <c r="P34" s="196">
        <v>0.14000000000000001</v>
      </c>
    </row>
    <row r="35" spans="1:16" x14ac:dyDescent="0.2">
      <c r="A35" s="5">
        <v>28</v>
      </c>
      <c r="B35" s="196">
        <v>0.71</v>
      </c>
      <c r="C35" s="196">
        <v>0.94</v>
      </c>
      <c r="D35" s="196">
        <v>1.28</v>
      </c>
      <c r="E35" s="196">
        <v>1.56</v>
      </c>
      <c r="F35" s="197">
        <v>2.34</v>
      </c>
      <c r="G35" s="196">
        <v>2.92</v>
      </c>
      <c r="H35" s="196">
        <v>4.03</v>
      </c>
      <c r="I35" s="196">
        <v>0.62</v>
      </c>
      <c r="J35" s="196">
        <v>0.75</v>
      </c>
      <c r="K35" s="196">
        <v>1.04</v>
      </c>
      <c r="L35" s="196">
        <v>1.17</v>
      </c>
      <c r="M35" s="197">
        <v>1.76</v>
      </c>
      <c r="N35" s="196">
        <v>2.15</v>
      </c>
      <c r="O35" s="196">
        <v>2.94</v>
      </c>
      <c r="P35" s="196">
        <v>0.15</v>
      </c>
    </row>
    <row r="36" spans="1:16" x14ac:dyDescent="0.2">
      <c r="A36" s="5">
        <v>29</v>
      </c>
      <c r="B36" s="196">
        <v>0.73</v>
      </c>
      <c r="C36" s="196">
        <v>0.96</v>
      </c>
      <c r="D36" s="196">
        <v>1.31</v>
      </c>
      <c r="E36" s="196">
        <v>1.59</v>
      </c>
      <c r="F36" s="197">
        <v>2.39</v>
      </c>
      <c r="G36" s="196">
        <v>3.02</v>
      </c>
      <c r="H36" s="196">
        <v>4.13</v>
      </c>
      <c r="I36" s="196">
        <v>0.64</v>
      </c>
      <c r="J36" s="196">
        <v>0.77</v>
      </c>
      <c r="K36" s="196">
        <v>1.07</v>
      </c>
      <c r="L36" s="196">
        <v>1.22</v>
      </c>
      <c r="M36" s="197">
        <v>1.83</v>
      </c>
      <c r="N36" s="196">
        <v>2.23</v>
      </c>
      <c r="O36" s="196">
        <v>3.05</v>
      </c>
      <c r="P36" s="196">
        <v>0.16</v>
      </c>
    </row>
    <row r="37" spans="1:16" x14ac:dyDescent="0.2">
      <c r="A37" s="5">
        <v>30</v>
      </c>
      <c r="B37" s="196">
        <v>0.75</v>
      </c>
      <c r="C37" s="196">
        <v>0.98</v>
      </c>
      <c r="D37" s="196">
        <v>1.34</v>
      </c>
      <c r="E37" s="196">
        <v>1.62</v>
      </c>
      <c r="F37" s="197">
        <v>2.4300000000000002</v>
      </c>
      <c r="G37" s="196">
        <v>3.12</v>
      </c>
      <c r="H37" s="196">
        <v>4.2300000000000004</v>
      </c>
      <c r="I37" s="196">
        <v>0.66</v>
      </c>
      <c r="J37" s="196">
        <v>0.79</v>
      </c>
      <c r="K37" s="196">
        <v>1.0900000000000001</v>
      </c>
      <c r="L37" s="196">
        <v>1.26</v>
      </c>
      <c r="M37" s="197">
        <v>1.89</v>
      </c>
      <c r="N37" s="196">
        <v>2.3199999999999998</v>
      </c>
      <c r="O37" s="196">
        <v>3.16</v>
      </c>
      <c r="P37" s="196">
        <v>0.18</v>
      </c>
    </row>
    <row r="38" spans="1:16" x14ac:dyDescent="0.2">
      <c r="A38" s="5">
        <v>31</v>
      </c>
      <c r="B38" s="196">
        <v>0.77</v>
      </c>
      <c r="C38" s="196">
        <v>1</v>
      </c>
      <c r="D38" s="196">
        <v>1.37</v>
      </c>
      <c r="E38" s="196">
        <v>1.64</v>
      </c>
      <c r="F38" s="197">
        <v>2.46</v>
      </c>
      <c r="G38" s="196">
        <v>3.22</v>
      </c>
      <c r="H38" s="196">
        <v>4.37</v>
      </c>
      <c r="I38" s="196">
        <v>0.67</v>
      </c>
      <c r="J38" s="196">
        <v>0.8</v>
      </c>
      <c r="K38" s="196">
        <v>1.1000000000000001</v>
      </c>
      <c r="L38" s="196">
        <v>1.29</v>
      </c>
      <c r="M38" s="197">
        <v>1.94</v>
      </c>
      <c r="N38" s="196">
        <v>2.59</v>
      </c>
      <c r="O38" s="196">
        <v>3.38</v>
      </c>
      <c r="P38" s="196">
        <v>0.2</v>
      </c>
    </row>
    <row r="39" spans="1:16" x14ac:dyDescent="0.2">
      <c r="A39" s="5">
        <v>32</v>
      </c>
      <c r="B39" s="196">
        <v>0.79</v>
      </c>
      <c r="C39" s="196">
        <v>1.02</v>
      </c>
      <c r="D39" s="196">
        <v>1.4</v>
      </c>
      <c r="E39" s="196">
        <v>1.66</v>
      </c>
      <c r="F39" s="197">
        <v>2.4900000000000002</v>
      </c>
      <c r="G39" s="196">
        <v>3.32</v>
      </c>
      <c r="H39" s="196">
        <v>4.47</v>
      </c>
      <c r="I39" s="196">
        <v>0.68</v>
      </c>
      <c r="J39" s="196">
        <v>0.81</v>
      </c>
      <c r="K39" s="196">
        <v>1.1100000000000001</v>
      </c>
      <c r="L39" s="196">
        <v>1.31</v>
      </c>
      <c r="M39" s="197">
        <v>1.97</v>
      </c>
      <c r="N39" s="196">
        <v>2.68</v>
      </c>
      <c r="O39" s="196">
        <v>3.47</v>
      </c>
      <c r="P39" s="196">
        <v>0.22</v>
      </c>
    </row>
    <row r="40" spans="1:16" x14ac:dyDescent="0.2">
      <c r="A40" s="5">
        <v>33</v>
      </c>
      <c r="B40" s="196">
        <v>0.81</v>
      </c>
      <c r="C40" s="196">
        <v>1.03</v>
      </c>
      <c r="D40" s="196">
        <v>1.43</v>
      </c>
      <c r="E40" s="196">
        <v>1.68</v>
      </c>
      <c r="F40" s="197">
        <v>2.52</v>
      </c>
      <c r="G40" s="196">
        <v>3.42</v>
      </c>
      <c r="H40" s="196">
        <v>4.57</v>
      </c>
      <c r="I40" s="196">
        <v>0.68</v>
      </c>
      <c r="J40" s="196">
        <v>0.82</v>
      </c>
      <c r="K40" s="196">
        <v>1.1200000000000001</v>
      </c>
      <c r="L40" s="196">
        <v>1.33</v>
      </c>
      <c r="M40" s="197">
        <v>2</v>
      </c>
      <c r="N40" s="196">
        <v>2.77</v>
      </c>
      <c r="O40" s="196">
        <v>3.58</v>
      </c>
      <c r="P40" s="196">
        <v>0.24</v>
      </c>
    </row>
    <row r="41" spans="1:16" x14ac:dyDescent="0.2">
      <c r="A41" s="5">
        <v>34</v>
      </c>
      <c r="B41" s="196">
        <v>0.83</v>
      </c>
      <c r="C41" s="196">
        <v>1.04</v>
      </c>
      <c r="D41" s="196">
        <v>1.46</v>
      </c>
      <c r="E41" s="196">
        <v>1.71</v>
      </c>
      <c r="F41" s="197">
        <v>2.57</v>
      </c>
      <c r="G41" s="196">
        <v>3.53</v>
      </c>
      <c r="H41" s="196">
        <v>4.66</v>
      </c>
      <c r="I41" s="196">
        <v>0.69</v>
      </c>
      <c r="J41" s="196">
        <v>0.83</v>
      </c>
      <c r="K41" s="196">
        <v>1.1299999999999999</v>
      </c>
      <c r="L41" s="196">
        <v>1.35</v>
      </c>
      <c r="M41" s="197">
        <v>2.0299999999999998</v>
      </c>
      <c r="N41" s="196">
        <v>2.88</v>
      </c>
      <c r="O41" s="196">
        <v>3.68</v>
      </c>
      <c r="P41" s="196">
        <v>0.26</v>
      </c>
    </row>
    <row r="42" spans="1:16" x14ac:dyDescent="0.2">
      <c r="A42" s="5">
        <v>35</v>
      </c>
      <c r="B42" s="196">
        <v>0.86</v>
      </c>
      <c r="C42" s="196">
        <v>1.05</v>
      </c>
      <c r="D42" s="196">
        <v>1.49</v>
      </c>
      <c r="E42" s="196">
        <v>1.74</v>
      </c>
      <c r="F42" s="197">
        <v>2.61</v>
      </c>
      <c r="G42" s="196">
        <v>3.64</v>
      </c>
      <c r="H42" s="196">
        <v>4.7699999999999996</v>
      </c>
      <c r="I42" s="196">
        <v>0.7</v>
      </c>
      <c r="J42" s="196">
        <v>0.84</v>
      </c>
      <c r="K42" s="196">
        <v>1.1399999999999999</v>
      </c>
      <c r="L42" s="196">
        <v>1.38</v>
      </c>
      <c r="M42" s="197">
        <v>2.0699999999999998</v>
      </c>
      <c r="N42" s="196">
        <v>3</v>
      </c>
      <c r="O42" s="196">
        <v>3.77</v>
      </c>
      <c r="P42" s="196">
        <v>0.28000000000000003</v>
      </c>
    </row>
    <row r="43" spans="1:16" x14ac:dyDescent="0.2">
      <c r="A43" s="5">
        <v>36</v>
      </c>
      <c r="B43" s="196">
        <v>0.93</v>
      </c>
      <c r="C43" s="196">
        <v>1.1399999999999999</v>
      </c>
      <c r="D43" s="196">
        <v>1.62</v>
      </c>
      <c r="E43" s="196">
        <v>1.89</v>
      </c>
      <c r="F43" s="197">
        <v>2.84</v>
      </c>
      <c r="G43" s="196">
        <v>3.84</v>
      </c>
      <c r="H43" s="196">
        <v>4.97</v>
      </c>
      <c r="I43" s="196">
        <v>0.75</v>
      </c>
      <c r="J43" s="196">
        <v>0.9</v>
      </c>
      <c r="K43" s="196">
        <v>1.22</v>
      </c>
      <c r="L43" s="196">
        <v>1.49</v>
      </c>
      <c r="M43" s="197">
        <v>2.2400000000000002</v>
      </c>
      <c r="N43" s="196">
        <v>3.25</v>
      </c>
      <c r="O43" s="196">
        <v>4.08</v>
      </c>
      <c r="P43" s="196">
        <v>0.3</v>
      </c>
    </row>
    <row r="44" spans="1:16" x14ac:dyDescent="0.2">
      <c r="A44" s="5">
        <v>37</v>
      </c>
      <c r="B44" s="196">
        <v>1.02</v>
      </c>
      <c r="C44" s="196">
        <v>1.24</v>
      </c>
      <c r="D44" s="196">
        <v>1.77</v>
      </c>
      <c r="E44" s="196">
        <v>2.06</v>
      </c>
      <c r="F44" s="197">
        <v>3.09</v>
      </c>
      <c r="G44" s="196">
        <v>4.1500000000000004</v>
      </c>
      <c r="H44" s="196">
        <v>5.44</v>
      </c>
      <c r="I44" s="196">
        <v>0.81</v>
      </c>
      <c r="J44" s="196">
        <v>0.97</v>
      </c>
      <c r="K44" s="196">
        <v>1.31</v>
      </c>
      <c r="L44" s="196">
        <v>1.6</v>
      </c>
      <c r="M44" s="197">
        <v>2.4</v>
      </c>
      <c r="N44" s="196">
        <v>3.55</v>
      </c>
      <c r="O44" s="196">
        <v>4.43</v>
      </c>
      <c r="P44" s="196">
        <v>0.33</v>
      </c>
    </row>
    <row r="45" spans="1:16" x14ac:dyDescent="0.2">
      <c r="A45" s="5">
        <v>38</v>
      </c>
      <c r="B45" s="196">
        <v>1.1100000000000001</v>
      </c>
      <c r="C45" s="196">
        <v>1.36</v>
      </c>
      <c r="D45" s="196">
        <v>1.93</v>
      </c>
      <c r="E45" s="196">
        <v>2.2599999999999998</v>
      </c>
      <c r="F45" s="197">
        <v>3.39</v>
      </c>
      <c r="G45" s="196">
        <v>4.6100000000000003</v>
      </c>
      <c r="H45" s="196">
        <v>5.98</v>
      </c>
      <c r="I45" s="196">
        <v>0.87</v>
      </c>
      <c r="J45" s="196">
        <v>1.05</v>
      </c>
      <c r="K45" s="196">
        <v>1.41</v>
      </c>
      <c r="L45" s="196">
        <v>1.73</v>
      </c>
      <c r="M45" s="197">
        <v>2.6</v>
      </c>
      <c r="N45" s="196">
        <v>3.88</v>
      </c>
      <c r="O45" s="196">
        <v>4.8099999999999996</v>
      </c>
      <c r="P45" s="196">
        <v>0.36</v>
      </c>
    </row>
    <row r="46" spans="1:16" x14ac:dyDescent="0.2">
      <c r="A46" s="5">
        <v>39</v>
      </c>
      <c r="B46" s="196">
        <v>1.22</v>
      </c>
      <c r="C46" s="196">
        <v>1.5</v>
      </c>
      <c r="D46" s="196">
        <v>2.11</v>
      </c>
      <c r="E46" s="196">
        <v>2.48</v>
      </c>
      <c r="F46" s="197">
        <v>3.72</v>
      </c>
      <c r="G46" s="196">
        <v>5.28</v>
      </c>
      <c r="H46" s="196">
        <v>6.56</v>
      </c>
      <c r="I46" s="196">
        <v>0.94</v>
      </c>
      <c r="J46" s="196">
        <v>1.1399999999999999</v>
      </c>
      <c r="K46" s="196">
        <v>1.52</v>
      </c>
      <c r="L46" s="196">
        <v>1.87</v>
      </c>
      <c r="M46" s="197">
        <v>2.81</v>
      </c>
      <c r="N46" s="196">
        <v>4.25</v>
      </c>
      <c r="O46" s="196">
        <v>5.2</v>
      </c>
      <c r="P46" s="196">
        <v>0.4</v>
      </c>
    </row>
    <row r="47" spans="1:16" x14ac:dyDescent="0.2">
      <c r="A47" s="5">
        <v>40</v>
      </c>
      <c r="B47" s="196">
        <v>1.34</v>
      </c>
      <c r="C47" s="196">
        <v>1.66</v>
      </c>
      <c r="D47" s="196">
        <v>2.2999999999999998</v>
      </c>
      <c r="E47" s="196">
        <v>2.71</v>
      </c>
      <c r="F47" s="197">
        <v>4.07</v>
      </c>
      <c r="G47" s="196">
        <v>5.97</v>
      </c>
      <c r="H47" s="196">
        <v>7.28</v>
      </c>
      <c r="I47" s="196">
        <v>1.02</v>
      </c>
      <c r="J47" s="196">
        <v>1.23</v>
      </c>
      <c r="K47" s="196">
        <v>1.63</v>
      </c>
      <c r="L47" s="196">
        <v>2.0099999999999998</v>
      </c>
      <c r="M47" s="197">
        <v>3.02</v>
      </c>
      <c r="N47" s="196">
        <v>4.67</v>
      </c>
      <c r="O47" s="196">
        <v>5.63</v>
      </c>
      <c r="P47" s="196">
        <v>0.44</v>
      </c>
    </row>
    <row r="48" spans="1:16" x14ac:dyDescent="0.2">
      <c r="A48" s="5">
        <v>41</v>
      </c>
      <c r="B48" s="196">
        <v>1.47</v>
      </c>
      <c r="C48" s="196">
        <v>1.83</v>
      </c>
      <c r="D48" s="196">
        <v>2.5099999999999998</v>
      </c>
      <c r="E48" s="196">
        <v>2.96</v>
      </c>
      <c r="F48" s="197">
        <v>4.4400000000000004</v>
      </c>
      <c r="G48" s="196">
        <v>6.66</v>
      </c>
      <c r="H48" s="196">
        <v>7.89</v>
      </c>
      <c r="I48" s="196">
        <v>1.1000000000000001</v>
      </c>
      <c r="J48" s="196">
        <v>1.53</v>
      </c>
      <c r="K48" s="196">
        <v>1.83</v>
      </c>
      <c r="L48" s="196">
        <v>2.16</v>
      </c>
      <c r="M48" s="197">
        <v>3.24</v>
      </c>
      <c r="N48" s="196">
        <v>4.82</v>
      </c>
      <c r="O48" s="196">
        <v>5.99</v>
      </c>
      <c r="P48" s="196">
        <v>0.5</v>
      </c>
    </row>
    <row r="49" spans="1:16" x14ac:dyDescent="0.2">
      <c r="A49" s="5">
        <v>42</v>
      </c>
      <c r="B49" s="196">
        <v>1.61</v>
      </c>
      <c r="C49" s="196">
        <v>2.0099999999999998</v>
      </c>
      <c r="D49" s="196">
        <v>2.73</v>
      </c>
      <c r="E49" s="196">
        <v>3.23</v>
      </c>
      <c r="F49" s="197">
        <v>4.8499999999999996</v>
      </c>
      <c r="G49" s="196">
        <v>7.36</v>
      </c>
      <c r="H49" s="196">
        <v>8.6</v>
      </c>
      <c r="I49" s="196">
        <v>1.19</v>
      </c>
      <c r="J49" s="196">
        <v>1.7</v>
      </c>
      <c r="K49" s="196">
        <v>1.98</v>
      </c>
      <c r="L49" s="196">
        <v>2.3199999999999998</v>
      </c>
      <c r="M49" s="197">
        <v>3.48</v>
      </c>
      <c r="N49" s="196">
        <v>5.21</v>
      </c>
      <c r="O49" s="196">
        <v>6.44</v>
      </c>
      <c r="P49" s="196">
        <v>0.56000000000000005</v>
      </c>
    </row>
    <row r="50" spans="1:16" x14ac:dyDescent="0.2">
      <c r="A50" s="5">
        <v>43</v>
      </c>
      <c r="B50" s="196">
        <v>1.76</v>
      </c>
      <c r="C50" s="196">
        <v>2.21</v>
      </c>
      <c r="D50" s="196">
        <v>2.97</v>
      </c>
      <c r="E50" s="196">
        <v>3.52</v>
      </c>
      <c r="F50" s="197">
        <v>5.28</v>
      </c>
      <c r="G50" s="196">
        <v>8.07</v>
      </c>
      <c r="H50" s="196">
        <v>9.31</v>
      </c>
      <c r="I50" s="196">
        <v>1.28</v>
      </c>
      <c r="J50" s="196">
        <v>1.85</v>
      </c>
      <c r="K50" s="196">
        <v>2.14</v>
      </c>
      <c r="L50" s="196">
        <v>2.5</v>
      </c>
      <c r="M50" s="197">
        <v>3.75</v>
      </c>
      <c r="N50" s="196">
        <v>5.62</v>
      </c>
      <c r="O50" s="196">
        <v>6.94</v>
      </c>
      <c r="P50" s="196">
        <v>0.64</v>
      </c>
    </row>
    <row r="51" spans="1:16" x14ac:dyDescent="0.2">
      <c r="A51" s="5">
        <v>44</v>
      </c>
      <c r="B51" s="196">
        <v>1.92</v>
      </c>
      <c r="C51" s="196">
        <v>2.41</v>
      </c>
      <c r="D51" s="196">
        <v>3.24</v>
      </c>
      <c r="E51" s="196">
        <v>3.84</v>
      </c>
      <c r="F51" s="197">
        <v>5.76</v>
      </c>
      <c r="G51" s="196">
        <v>8.77</v>
      </c>
      <c r="H51" s="196">
        <v>10.01</v>
      </c>
      <c r="I51" s="196">
        <v>1.38</v>
      </c>
      <c r="J51" s="196">
        <v>2.0099999999999998</v>
      </c>
      <c r="K51" s="196">
        <v>2.3199999999999998</v>
      </c>
      <c r="L51" s="196">
        <v>2.7</v>
      </c>
      <c r="M51" s="197">
        <v>4.05</v>
      </c>
      <c r="N51" s="196">
        <v>6.05</v>
      </c>
      <c r="O51" s="196">
        <v>7.51</v>
      </c>
      <c r="P51" s="196">
        <v>0.73</v>
      </c>
    </row>
    <row r="52" spans="1:16" x14ac:dyDescent="0.2">
      <c r="A52" s="5">
        <v>45</v>
      </c>
      <c r="B52" s="196">
        <v>2.1</v>
      </c>
      <c r="C52" s="196">
        <v>2.63</v>
      </c>
      <c r="D52" s="196">
        <v>3.54</v>
      </c>
      <c r="E52" s="196">
        <v>4.18</v>
      </c>
      <c r="F52" s="197">
        <v>6.27</v>
      </c>
      <c r="G52" s="196">
        <v>9.48</v>
      </c>
      <c r="H52" s="196">
        <v>10.72</v>
      </c>
      <c r="I52" s="196">
        <v>1.49</v>
      </c>
      <c r="J52" s="196">
        <v>2.1800000000000002</v>
      </c>
      <c r="K52" s="196">
        <v>2.52</v>
      </c>
      <c r="L52" s="196">
        <v>2.92</v>
      </c>
      <c r="M52" s="197">
        <v>4.38</v>
      </c>
      <c r="N52" s="196">
        <v>6.51</v>
      </c>
      <c r="O52" s="196">
        <v>8.17</v>
      </c>
      <c r="P52" s="196">
        <v>0.83</v>
      </c>
    </row>
    <row r="53" spans="1:16" x14ac:dyDescent="0.2">
      <c r="A53" s="5">
        <v>46</v>
      </c>
      <c r="B53" s="196">
        <v>2.29</v>
      </c>
      <c r="C53" s="196">
        <v>2.86</v>
      </c>
      <c r="D53" s="196">
        <v>3.88</v>
      </c>
      <c r="E53" s="196">
        <v>4.5599999999999996</v>
      </c>
      <c r="F53" s="197">
        <v>6.84</v>
      </c>
      <c r="G53" s="196">
        <v>10.199999999999999</v>
      </c>
      <c r="H53" s="196">
        <v>12.25</v>
      </c>
      <c r="I53" s="196">
        <v>1.61</v>
      </c>
      <c r="J53" s="196">
        <v>2.35</v>
      </c>
      <c r="K53" s="196">
        <v>2.72</v>
      </c>
      <c r="L53" s="196">
        <v>3.18</v>
      </c>
      <c r="M53" s="197">
        <v>4.7699999999999996</v>
      </c>
      <c r="N53" s="196">
        <v>7.06</v>
      </c>
      <c r="O53" s="196">
        <v>8.92</v>
      </c>
      <c r="P53" s="196">
        <v>0.95</v>
      </c>
    </row>
    <row r="54" spans="1:16" x14ac:dyDescent="0.2">
      <c r="A54" s="5">
        <v>47</v>
      </c>
      <c r="B54" s="196">
        <v>2.4900000000000002</v>
      </c>
      <c r="C54" s="196">
        <v>3.09</v>
      </c>
      <c r="D54" s="196">
        <v>4.2699999999999996</v>
      </c>
      <c r="E54" s="196">
        <v>4.97</v>
      </c>
      <c r="F54" s="197">
        <v>7.46</v>
      </c>
      <c r="G54" s="196">
        <v>11.22</v>
      </c>
      <c r="H54" s="196">
        <v>13.79</v>
      </c>
      <c r="I54" s="196">
        <v>1.75</v>
      </c>
      <c r="J54" s="196">
        <v>2.56</v>
      </c>
      <c r="K54" s="196">
        <v>2.97</v>
      </c>
      <c r="L54" s="196">
        <v>3.49</v>
      </c>
      <c r="M54" s="197">
        <v>5.24</v>
      </c>
      <c r="N54" s="196">
        <v>7.64</v>
      </c>
      <c r="O54" s="196">
        <v>9.7899999999999991</v>
      </c>
      <c r="P54" s="196">
        <v>1.1000000000000001</v>
      </c>
    </row>
    <row r="55" spans="1:16" x14ac:dyDescent="0.2">
      <c r="A55" s="5">
        <v>48</v>
      </c>
      <c r="B55" s="196">
        <v>2.72</v>
      </c>
      <c r="C55" s="196">
        <v>3.34</v>
      </c>
      <c r="D55" s="196">
        <v>4.72</v>
      </c>
      <c r="E55" s="196">
        <v>5.44</v>
      </c>
      <c r="F55" s="197">
        <v>8.16</v>
      </c>
      <c r="G55" s="196">
        <v>12.35</v>
      </c>
      <c r="H55" s="196">
        <v>15.52</v>
      </c>
      <c r="I55" s="196">
        <v>1.91</v>
      </c>
      <c r="J55" s="196">
        <v>2.8</v>
      </c>
      <c r="K55" s="196">
        <v>3.25</v>
      </c>
      <c r="L55" s="196">
        <v>3.85</v>
      </c>
      <c r="M55" s="197">
        <v>5.78</v>
      </c>
      <c r="N55" s="196">
        <v>8.25</v>
      </c>
      <c r="O55" s="196">
        <v>10.82</v>
      </c>
      <c r="P55" s="196">
        <v>1.29</v>
      </c>
    </row>
    <row r="56" spans="1:16" x14ac:dyDescent="0.2">
      <c r="A56" s="5">
        <v>49</v>
      </c>
      <c r="B56" s="196">
        <v>2.96</v>
      </c>
      <c r="C56" s="196">
        <v>3.6</v>
      </c>
      <c r="D56" s="196">
        <v>5.24</v>
      </c>
      <c r="E56" s="196">
        <v>5.96</v>
      </c>
      <c r="F56" s="197">
        <v>8.94</v>
      </c>
      <c r="G56" s="196">
        <v>13.59</v>
      </c>
      <c r="H56" s="196">
        <v>17.47</v>
      </c>
      <c r="I56" s="196">
        <v>2.08</v>
      </c>
      <c r="J56" s="196">
        <v>3.08</v>
      </c>
      <c r="K56" s="196">
        <v>3.58</v>
      </c>
      <c r="L56" s="196">
        <v>4.29</v>
      </c>
      <c r="M56" s="197">
        <v>6.44</v>
      </c>
      <c r="N56" s="196">
        <v>8.91</v>
      </c>
      <c r="O56" s="196">
        <v>12.02</v>
      </c>
      <c r="P56" s="196">
        <v>1.52</v>
      </c>
    </row>
    <row r="57" spans="1:16" x14ac:dyDescent="0.2">
      <c r="A57" s="5">
        <v>50</v>
      </c>
      <c r="B57" s="196">
        <v>3.22</v>
      </c>
      <c r="C57" s="196">
        <v>3.86</v>
      </c>
      <c r="D57" s="196">
        <v>5.84</v>
      </c>
      <c r="E57" s="196">
        <v>6.55</v>
      </c>
      <c r="F57" s="197">
        <v>9.83</v>
      </c>
      <c r="G57" s="196">
        <v>14.95</v>
      </c>
      <c r="H57" s="196">
        <v>19.66</v>
      </c>
      <c r="I57" s="196">
        <v>2.29</v>
      </c>
      <c r="J57" s="196">
        <v>3.4</v>
      </c>
      <c r="K57" s="196">
        <v>3.96</v>
      </c>
      <c r="L57" s="196">
        <v>4.8099999999999996</v>
      </c>
      <c r="M57" s="197">
        <v>7.22</v>
      </c>
      <c r="N57" s="196">
        <v>9.6199999999999992</v>
      </c>
      <c r="O57" s="196">
        <v>13.47</v>
      </c>
      <c r="P57" s="196">
        <v>1.79</v>
      </c>
    </row>
    <row r="58" spans="1:16" x14ac:dyDescent="0.2">
      <c r="A58" s="5">
        <v>51</v>
      </c>
      <c r="B58" s="6" t="s">
        <v>33</v>
      </c>
      <c r="C58" s="6" t="s">
        <v>33</v>
      </c>
      <c r="D58" s="6" t="s">
        <v>33</v>
      </c>
      <c r="E58" s="6" t="s">
        <v>33</v>
      </c>
      <c r="F58" s="6" t="s">
        <v>33</v>
      </c>
      <c r="G58" s="6" t="s">
        <v>33</v>
      </c>
      <c r="H58" s="6" t="s">
        <v>33</v>
      </c>
      <c r="I58" s="6" t="s">
        <v>33</v>
      </c>
      <c r="J58" s="6" t="s">
        <v>33</v>
      </c>
      <c r="K58" s="6" t="s">
        <v>33</v>
      </c>
      <c r="L58" s="6" t="s">
        <v>33</v>
      </c>
      <c r="M58" s="6" t="s">
        <v>33</v>
      </c>
      <c r="N58" s="6" t="s">
        <v>33</v>
      </c>
      <c r="O58" s="6" t="s">
        <v>33</v>
      </c>
      <c r="P58" s="6" t="s">
        <v>33</v>
      </c>
    </row>
    <row r="59" spans="1:16" x14ac:dyDescent="0.2">
      <c r="A59" s="5">
        <v>52</v>
      </c>
      <c r="B59" s="6" t="s">
        <v>33</v>
      </c>
      <c r="C59" s="6" t="s">
        <v>33</v>
      </c>
      <c r="D59" s="6" t="s">
        <v>33</v>
      </c>
      <c r="E59" s="6" t="s">
        <v>33</v>
      </c>
      <c r="F59" s="6" t="s">
        <v>33</v>
      </c>
      <c r="G59" s="6" t="s">
        <v>33</v>
      </c>
      <c r="H59" s="6" t="s">
        <v>33</v>
      </c>
      <c r="I59" s="6" t="s">
        <v>33</v>
      </c>
      <c r="J59" s="6" t="s">
        <v>33</v>
      </c>
      <c r="K59" s="6" t="s">
        <v>33</v>
      </c>
      <c r="L59" s="6" t="s">
        <v>33</v>
      </c>
      <c r="M59" s="6" t="s">
        <v>33</v>
      </c>
      <c r="N59" s="6" t="s">
        <v>33</v>
      </c>
      <c r="O59" s="6" t="s">
        <v>33</v>
      </c>
      <c r="P59" s="6" t="s">
        <v>33</v>
      </c>
    </row>
    <row r="60" spans="1:16" x14ac:dyDescent="0.2">
      <c r="A60" s="5">
        <v>53</v>
      </c>
      <c r="B60" s="6" t="s">
        <v>33</v>
      </c>
      <c r="C60" s="6" t="s">
        <v>33</v>
      </c>
      <c r="D60" s="6" t="s">
        <v>33</v>
      </c>
      <c r="E60" s="6" t="s">
        <v>33</v>
      </c>
      <c r="F60" s="6" t="s">
        <v>33</v>
      </c>
      <c r="G60" s="6" t="s">
        <v>33</v>
      </c>
      <c r="H60" s="6" t="s">
        <v>33</v>
      </c>
      <c r="I60" s="6" t="s">
        <v>33</v>
      </c>
      <c r="J60" s="6" t="s">
        <v>33</v>
      </c>
      <c r="K60" s="6" t="s">
        <v>33</v>
      </c>
      <c r="L60" s="6" t="s">
        <v>33</v>
      </c>
      <c r="M60" s="6" t="s">
        <v>33</v>
      </c>
      <c r="N60" s="6" t="s">
        <v>33</v>
      </c>
      <c r="O60" s="6" t="s">
        <v>33</v>
      </c>
      <c r="P60" s="6" t="s">
        <v>33</v>
      </c>
    </row>
    <row r="61" spans="1:16" x14ac:dyDescent="0.2">
      <c r="A61" s="5">
        <v>54</v>
      </c>
      <c r="B61" s="6" t="s">
        <v>33</v>
      </c>
      <c r="C61" s="6" t="s">
        <v>33</v>
      </c>
      <c r="D61" s="6" t="s">
        <v>33</v>
      </c>
      <c r="E61" s="6" t="s">
        <v>33</v>
      </c>
      <c r="F61" s="6" t="s">
        <v>33</v>
      </c>
      <c r="G61" s="6" t="s">
        <v>33</v>
      </c>
      <c r="H61" s="6" t="s">
        <v>33</v>
      </c>
      <c r="I61" s="6" t="s">
        <v>33</v>
      </c>
      <c r="J61" s="6" t="s">
        <v>33</v>
      </c>
      <c r="K61" s="6" t="s">
        <v>33</v>
      </c>
      <c r="L61" s="6" t="s">
        <v>33</v>
      </c>
      <c r="M61" s="6" t="s">
        <v>33</v>
      </c>
      <c r="N61" s="6" t="s">
        <v>33</v>
      </c>
      <c r="O61" s="6" t="s">
        <v>33</v>
      </c>
      <c r="P61" s="6" t="s">
        <v>33</v>
      </c>
    </row>
    <row r="62" spans="1:16" x14ac:dyDescent="0.2">
      <c r="A62" s="5">
        <v>55</v>
      </c>
      <c r="B62" s="6" t="s">
        <v>33</v>
      </c>
      <c r="C62" s="6" t="s">
        <v>33</v>
      </c>
      <c r="D62" s="6" t="s">
        <v>33</v>
      </c>
      <c r="E62" s="6" t="s">
        <v>33</v>
      </c>
      <c r="F62" s="6" t="s">
        <v>33</v>
      </c>
      <c r="G62" s="6" t="s">
        <v>33</v>
      </c>
      <c r="H62" s="6" t="s">
        <v>33</v>
      </c>
      <c r="I62" s="6" t="s">
        <v>33</v>
      </c>
      <c r="J62" s="6" t="s">
        <v>33</v>
      </c>
      <c r="K62" s="6" t="s">
        <v>33</v>
      </c>
      <c r="L62" s="6" t="s">
        <v>33</v>
      </c>
      <c r="M62" s="6" t="s">
        <v>33</v>
      </c>
      <c r="N62" s="6" t="s">
        <v>33</v>
      </c>
      <c r="O62" s="6" t="s">
        <v>33</v>
      </c>
      <c r="P62" s="6" t="s">
        <v>33</v>
      </c>
    </row>
    <row r="63" spans="1:16" x14ac:dyDescent="0.2">
      <c r="A63" s="5">
        <v>56</v>
      </c>
      <c r="B63" s="6" t="s">
        <v>33</v>
      </c>
      <c r="C63" s="6" t="s">
        <v>33</v>
      </c>
      <c r="D63" s="6" t="s">
        <v>33</v>
      </c>
      <c r="E63" s="6" t="s">
        <v>33</v>
      </c>
      <c r="F63" s="6" t="s">
        <v>33</v>
      </c>
      <c r="G63" s="6" t="s">
        <v>33</v>
      </c>
      <c r="H63" s="6" t="s">
        <v>33</v>
      </c>
      <c r="I63" s="6" t="s">
        <v>33</v>
      </c>
      <c r="J63" s="6" t="s">
        <v>33</v>
      </c>
      <c r="K63" s="6" t="s">
        <v>33</v>
      </c>
      <c r="L63" s="6" t="s">
        <v>33</v>
      </c>
      <c r="M63" s="6" t="s">
        <v>33</v>
      </c>
      <c r="N63" s="6" t="s">
        <v>33</v>
      </c>
      <c r="O63" s="6" t="s">
        <v>33</v>
      </c>
      <c r="P63" s="6" t="s">
        <v>33</v>
      </c>
    </row>
    <row r="64" spans="1:16" x14ac:dyDescent="0.2">
      <c r="A64" s="5">
        <v>57</v>
      </c>
      <c r="B64" s="6" t="s">
        <v>33</v>
      </c>
      <c r="C64" s="6" t="s">
        <v>33</v>
      </c>
      <c r="D64" s="6" t="s">
        <v>33</v>
      </c>
      <c r="E64" s="6" t="s">
        <v>33</v>
      </c>
      <c r="F64" s="6" t="s">
        <v>33</v>
      </c>
      <c r="G64" s="6" t="s">
        <v>33</v>
      </c>
      <c r="H64" s="6" t="s">
        <v>33</v>
      </c>
      <c r="I64" s="6" t="s">
        <v>33</v>
      </c>
      <c r="J64" s="6" t="s">
        <v>33</v>
      </c>
      <c r="K64" s="6" t="s">
        <v>33</v>
      </c>
      <c r="L64" s="6" t="s">
        <v>33</v>
      </c>
      <c r="M64" s="6" t="s">
        <v>33</v>
      </c>
      <c r="N64" s="6" t="s">
        <v>33</v>
      </c>
      <c r="O64" s="6" t="s">
        <v>33</v>
      </c>
      <c r="P64" s="6" t="s">
        <v>33</v>
      </c>
    </row>
    <row r="65" spans="1:16" x14ac:dyDescent="0.2">
      <c r="A65" s="5">
        <v>58</v>
      </c>
      <c r="B65" s="6" t="s">
        <v>33</v>
      </c>
      <c r="C65" s="6" t="s">
        <v>33</v>
      </c>
      <c r="D65" s="6" t="s">
        <v>33</v>
      </c>
      <c r="E65" s="6" t="s">
        <v>33</v>
      </c>
      <c r="F65" s="6" t="s">
        <v>33</v>
      </c>
      <c r="G65" s="6" t="s">
        <v>33</v>
      </c>
      <c r="H65" s="6" t="s">
        <v>33</v>
      </c>
      <c r="I65" s="6" t="s">
        <v>33</v>
      </c>
      <c r="J65" s="6" t="s">
        <v>33</v>
      </c>
      <c r="K65" s="6" t="s">
        <v>33</v>
      </c>
      <c r="L65" s="6" t="s">
        <v>33</v>
      </c>
      <c r="M65" s="6" t="s">
        <v>33</v>
      </c>
      <c r="N65" s="6" t="s">
        <v>33</v>
      </c>
      <c r="O65" s="6" t="s">
        <v>33</v>
      </c>
      <c r="P65" s="6" t="s">
        <v>33</v>
      </c>
    </row>
    <row r="66" spans="1:16" x14ac:dyDescent="0.2">
      <c r="A66" s="5">
        <v>59</v>
      </c>
      <c r="B66" s="6" t="s">
        <v>33</v>
      </c>
      <c r="C66" s="6" t="s">
        <v>33</v>
      </c>
      <c r="D66" s="6" t="s">
        <v>33</v>
      </c>
      <c r="E66" s="6" t="s">
        <v>33</v>
      </c>
      <c r="F66" s="6" t="s">
        <v>33</v>
      </c>
      <c r="G66" s="6" t="s">
        <v>33</v>
      </c>
      <c r="H66" s="6" t="s">
        <v>33</v>
      </c>
      <c r="I66" s="6" t="s">
        <v>33</v>
      </c>
      <c r="J66" s="6" t="s">
        <v>33</v>
      </c>
      <c r="K66" s="6" t="s">
        <v>33</v>
      </c>
      <c r="L66" s="6" t="s">
        <v>33</v>
      </c>
      <c r="M66" s="6" t="s">
        <v>33</v>
      </c>
      <c r="N66" s="6" t="s">
        <v>33</v>
      </c>
      <c r="O66" s="6" t="s">
        <v>33</v>
      </c>
      <c r="P66" s="6" t="s">
        <v>33</v>
      </c>
    </row>
    <row r="67" spans="1:16" x14ac:dyDescent="0.2">
      <c r="A67" s="5">
        <v>60</v>
      </c>
      <c r="B67" s="6" t="s">
        <v>33</v>
      </c>
      <c r="C67" s="6" t="s">
        <v>33</v>
      </c>
      <c r="D67" s="6" t="s">
        <v>33</v>
      </c>
      <c r="E67" s="6" t="s">
        <v>33</v>
      </c>
      <c r="F67" s="6" t="s">
        <v>33</v>
      </c>
      <c r="G67" s="6" t="s">
        <v>33</v>
      </c>
      <c r="H67" s="6" t="s">
        <v>33</v>
      </c>
      <c r="I67" s="6" t="s">
        <v>33</v>
      </c>
      <c r="J67" s="6" t="s">
        <v>33</v>
      </c>
      <c r="K67" s="6" t="s">
        <v>33</v>
      </c>
      <c r="L67" s="6" t="s">
        <v>33</v>
      </c>
      <c r="M67" s="6" t="s">
        <v>33</v>
      </c>
      <c r="N67" s="6" t="s">
        <v>33</v>
      </c>
      <c r="O67" s="6" t="s">
        <v>33</v>
      </c>
      <c r="P67" s="6" t="s">
        <v>33</v>
      </c>
    </row>
    <row r="68" spans="1:16" x14ac:dyDescent="0.2">
      <c r="A68" s="5">
        <v>61</v>
      </c>
      <c r="B68" s="6" t="s">
        <v>33</v>
      </c>
      <c r="C68" s="6" t="s">
        <v>33</v>
      </c>
      <c r="D68" s="6" t="s">
        <v>33</v>
      </c>
      <c r="E68" s="6" t="s">
        <v>33</v>
      </c>
      <c r="F68" s="6" t="s">
        <v>33</v>
      </c>
      <c r="G68" s="6" t="s">
        <v>33</v>
      </c>
      <c r="H68" s="6" t="s">
        <v>33</v>
      </c>
      <c r="I68" s="6" t="s">
        <v>33</v>
      </c>
      <c r="J68" s="6" t="s">
        <v>33</v>
      </c>
      <c r="K68" s="6" t="s">
        <v>33</v>
      </c>
      <c r="L68" s="6" t="s">
        <v>33</v>
      </c>
      <c r="M68" s="6" t="s">
        <v>33</v>
      </c>
      <c r="N68" s="6" t="s">
        <v>33</v>
      </c>
      <c r="O68" s="6" t="s">
        <v>33</v>
      </c>
      <c r="P68" s="6" t="s">
        <v>33</v>
      </c>
    </row>
    <row r="69" spans="1:16" x14ac:dyDescent="0.2">
      <c r="A69" s="5">
        <v>62</v>
      </c>
      <c r="B69" s="6" t="s">
        <v>33</v>
      </c>
      <c r="C69" s="6" t="s">
        <v>33</v>
      </c>
      <c r="D69" s="6" t="s">
        <v>33</v>
      </c>
      <c r="E69" s="6" t="s">
        <v>33</v>
      </c>
      <c r="F69" s="6" t="s">
        <v>33</v>
      </c>
      <c r="G69" s="6" t="s">
        <v>33</v>
      </c>
      <c r="H69" s="6" t="s">
        <v>33</v>
      </c>
      <c r="I69" s="6" t="s">
        <v>33</v>
      </c>
      <c r="J69" s="6" t="s">
        <v>33</v>
      </c>
      <c r="K69" s="6" t="s">
        <v>33</v>
      </c>
      <c r="L69" s="6" t="s">
        <v>33</v>
      </c>
      <c r="M69" s="6" t="s">
        <v>33</v>
      </c>
      <c r="N69" s="6" t="s">
        <v>33</v>
      </c>
      <c r="O69" s="6" t="s">
        <v>33</v>
      </c>
      <c r="P69" s="6" t="s">
        <v>33</v>
      </c>
    </row>
    <row r="70" spans="1:16" x14ac:dyDescent="0.2">
      <c r="A70" s="5">
        <v>63</v>
      </c>
      <c r="B70" s="6" t="s">
        <v>33</v>
      </c>
      <c r="C70" s="6" t="s">
        <v>33</v>
      </c>
      <c r="D70" s="6" t="s">
        <v>33</v>
      </c>
      <c r="E70" s="6" t="s">
        <v>33</v>
      </c>
      <c r="F70" s="6" t="s">
        <v>33</v>
      </c>
      <c r="G70" s="6" t="s">
        <v>33</v>
      </c>
      <c r="H70" s="6" t="s">
        <v>33</v>
      </c>
      <c r="I70" s="6" t="s">
        <v>33</v>
      </c>
      <c r="J70" s="6" t="s">
        <v>33</v>
      </c>
      <c r="K70" s="6" t="s">
        <v>33</v>
      </c>
      <c r="L70" s="6" t="s">
        <v>33</v>
      </c>
      <c r="M70" s="6" t="s">
        <v>33</v>
      </c>
      <c r="N70" s="6" t="s">
        <v>33</v>
      </c>
      <c r="O70" s="6" t="s">
        <v>33</v>
      </c>
      <c r="P70" s="6" t="s">
        <v>33</v>
      </c>
    </row>
    <row r="71" spans="1:16" x14ac:dyDescent="0.2">
      <c r="A71" s="5">
        <v>64</v>
      </c>
      <c r="B71" s="6" t="s">
        <v>33</v>
      </c>
      <c r="C71" s="6" t="s">
        <v>33</v>
      </c>
      <c r="D71" s="6" t="s">
        <v>33</v>
      </c>
      <c r="E71" s="6" t="s">
        <v>33</v>
      </c>
      <c r="F71" s="6" t="s">
        <v>33</v>
      </c>
      <c r="G71" s="6" t="s">
        <v>33</v>
      </c>
      <c r="H71" s="6" t="s">
        <v>33</v>
      </c>
      <c r="I71" s="6" t="s">
        <v>33</v>
      </c>
      <c r="J71" s="6" t="s">
        <v>33</v>
      </c>
      <c r="K71" s="6" t="s">
        <v>33</v>
      </c>
      <c r="L71" s="6" t="s">
        <v>33</v>
      </c>
      <c r="M71" s="6" t="s">
        <v>33</v>
      </c>
      <c r="N71" s="6" t="s">
        <v>33</v>
      </c>
      <c r="O71" s="6" t="s">
        <v>33</v>
      </c>
      <c r="P71" s="6" t="s">
        <v>33</v>
      </c>
    </row>
    <row r="72" spans="1:16" x14ac:dyDescent="0.2">
      <c r="A72" s="5">
        <v>65</v>
      </c>
      <c r="B72" s="6" t="s">
        <v>33</v>
      </c>
      <c r="C72" s="6" t="s">
        <v>33</v>
      </c>
      <c r="D72" s="6" t="s">
        <v>33</v>
      </c>
      <c r="E72" s="6" t="s">
        <v>33</v>
      </c>
      <c r="F72" s="6" t="s">
        <v>33</v>
      </c>
      <c r="G72" s="6" t="s">
        <v>33</v>
      </c>
      <c r="H72" s="6" t="s">
        <v>33</v>
      </c>
      <c r="I72" s="6" t="s">
        <v>33</v>
      </c>
      <c r="J72" s="6" t="s">
        <v>33</v>
      </c>
      <c r="K72" s="6" t="s">
        <v>33</v>
      </c>
      <c r="L72" s="6" t="s">
        <v>33</v>
      </c>
      <c r="M72" s="6" t="s">
        <v>33</v>
      </c>
      <c r="N72" s="6" t="s">
        <v>33</v>
      </c>
      <c r="O72" s="6" t="s">
        <v>33</v>
      </c>
      <c r="P72" s="6" t="s">
        <v>33</v>
      </c>
    </row>
    <row r="73" spans="1:16" x14ac:dyDescent="0.2">
      <c r="A73" s="5">
        <v>66</v>
      </c>
      <c r="B73" s="6" t="s">
        <v>33</v>
      </c>
      <c r="C73" s="6" t="s">
        <v>33</v>
      </c>
      <c r="D73" s="6" t="s">
        <v>33</v>
      </c>
      <c r="E73" s="6" t="s">
        <v>33</v>
      </c>
      <c r="F73" s="6" t="s">
        <v>33</v>
      </c>
      <c r="G73" s="6" t="s">
        <v>33</v>
      </c>
      <c r="H73" s="6" t="s">
        <v>33</v>
      </c>
      <c r="I73" s="6" t="s">
        <v>33</v>
      </c>
      <c r="J73" s="6" t="s">
        <v>33</v>
      </c>
      <c r="K73" s="6" t="s">
        <v>33</v>
      </c>
      <c r="L73" s="6" t="s">
        <v>33</v>
      </c>
      <c r="M73" s="6" t="s">
        <v>33</v>
      </c>
      <c r="N73" s="6" t="s">
        <v>33</v>
      </c>
      <c r="O73" s="6" t="s">
        <v>33</v>
      </c>
      <c r="P73" s="6" t="s">
        <v>33</v>
      </c>
    </row>
    <row r="74" spans="1:16" x14ac:dyDescent="0.2">
      <c r="A74" s="5">
        <v>67</v>
      </c>
      <c r="B74" s="6" t="s">
        <v>33</v>
      </c>
      <c r="C74" s="6" t="s">
        <v>33</v>
      </c>
      <c r="D74" s="6" t="s">
        <v>33</v>
      </c>
      <c r="E74" s="6" t="s">
        <v>33</v>
      </c>
      <c r="F74" s="6" t="s">
        <v>33</v>
      </c>
      <c r="G74" s="6" t="s">
        <v>33</v>
      </c>
      <c r="H74" s="6" t="s">
        <v>33</v>
      </c>
      <c r="I74" s="6" t="s">
        <v>33</v>
      </c>
      <c r="J74" s="6" t="s">
        <v>33</v>
      </c>
      <c r="K74" s="6" t="s">
        <v>33</v>
      </c>
      <c r="L74" s="6" t="s">
        <v>33</v>
      </c>
      <c r="M74" s="6" t="s">
        <v>33</v>
      </c>
      <c r="N74" s="6" t="s">
        <v>33</v>
      </c>
      <c r="O74" s="6" t="s">
        <v>33</v>
      </c>
      <c r="P74" s="6" t="s">
        <v>33</v>
      </c>
    </row>
    <row r="75" spans="1:16" x14ac:dyDescent="0.2">
      <c r="A75" s="5">
        <v>68</v>
      </c>
      <c r="B75" s="6" t="s">
        <v>33</v>
      </c>
      <c r="C75" s="6" t="s">
        <v>33</v>
      </c>
      <c r="D75" s="6" t="s">
        <v>33</v>
      </c>
      <c r="E75" s="6" t="s">
        <v>33</v>
      </c>
      <c r="F75" s="6" t="s">
        <v>33</v>
      </c>
      <c r="G75" s="6" t="s">
        <v>33</v>
      </c>
      <c r="H75" s="6" t="s">
        <v>33</v>
      </c>
      <c r="I75" s="6" t="s">
        <v>33</v>
      </c>
      <c r="J75" s="6" t="s">
        <v>33</v>
      </c>
      <c r="K75" s="6" t="s">
        <v>33</v>
      </c>
      <c r="L75" s="6" t="s">
        <v>33</v>
      </c>
      <c r="M75" s="6" t="s">
        <v>33</v>
      </c>
      <c r="N75" s="6" t="s">
        <v>33</v>
      </c>
      <c r="O75" s="6" t="s">
        <v>33</v>
      </c>
      <c r="P75" s="6" t="s">
        <v>33</v>
      </c>
    </row>
    <row r="76" spans="1:16" x14ac:dyDescent="0.2">
      <c r="A76" s="5">
        <v>69</v>
      </c>
      <c r="B76" s="6" t="s">
        <v>33</v>
      </c>
      <c r="C76" s="6" t="s">
        <v>33</v>
      </c>
      <c r="D76" s="6" t="s">
        <v>33</v>
      </c>
      <c r="E76" s="6" t="s">
        <v>33</v>
      </c>
      <c r="F76" s="6" t="s">
        <v>33</v>
      </c>
      <c r="G76" s="6" t="s">
        <v>33</v>
      </c>
      <c r="H76" s="6" t="s">
        <v>33</v>
      </c>
      <c r="I76" s="6" t="s">
        <v>33</v>
      </c>
      <c r="J76" s="6" t="s">
        <v>33</v>
      </c>
      <c r="K76" s="6" t="s">
        <v>33</v>
      </c>
      <c r="L76" s="6" t="s">
        <v>33</v>
      </c>
      <c r="M76" s="6" t="s">
        <v>33</v>
      </c>
      <c r="N76" s="6" t="s">
        <v>33</v>
      </c>
      <c r="O76" s="6" t="s">
        <v>33</v>
      </c>
      <c r="P76" s="6" t="s">
        <v>33</v>
      </c>
    </row>
    <row r="77" spans="1:16" x14ac:dyDescent="0.2">
      <c r="A77" s="5">
        <v>70</v>
      </c>
      <c r="B77" s="6" t="s">
        <v>33</v>
      </c>
      <c r="C77" s="6" t="s">
        <v>33</v>
      </c>
      <c r="D77" s="6" t="s">
        <v>33</v>
      </c>
      <c r="E77" s="6" t="s">
        <v>33</v>
      </c>
      <c r="F77" s="6" t="s">
        <v>33</v>
      </c>
      <c r="G77" s="6" t="s">
        <v>33</v>
      </c>
      <c r="H77" s="6" t="s">
        <v>33</v>
      </c>
      <c r="I77" s="6" t="s">
        <v>33</v>
      </c>
      <c r="J77" s="6" t="s">
        <v>33</v>
      </c>
      <c r="K77" s="6" t="s">
        <v>33</v>
      </c>
      <c r="L77" s="6" t="s">
        <v>33</v>
      </c>
      <c r="M77" s="6" t="s">
        <v>33</v>
      </c>
      <c r="N77" s="6" t="s">
        <v>33</v>
      </c>
      <c r="O77" s="6" t="s">
        <v>33</v>
      </c>
      <c r="P77" s="6" t="s">
        <v>33</v>
      </c>
    </row>
  </sheetData>
  <phoneticPr fontId="4" type="noConversion"/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tabColor indexed="10"/>
  </sheetPr>
  <dimension ref="A1:I77"/>
  <sheetViews>
    <sheetView workbookViewId="0">
      <pane ySplit="6" topLeftCell="A7" activePane="bottomLeft" state="frozen"/>
      <selection pane="bottomLeft"/>
    </sheetView>
  </sheetViews>
  <sheetFormatPr defaultColWidth="8.6640625" defaultRowHeight="15" x14ac:dyDescent="0.2"/>
  <cols>
    <col min="1" max="1" width="7" style="1" customWidth="1"/>
    <col min="2" max="7" width="8" style="1" customWidth="1"/>
    <col min="8" max="9" width="7" style="1" customWidth="1"/>
  </cols>
  <sheetData>
    <row r="1" spans="1:9" x14ac:dyDescent="0.2">
      <c r="A1" s="2"/>
      <c r="B1" s="2"/>
      <c r="C1" s="2"/>
      <c r="D1" s="2"/>
      <c r="E1" s="2"/>
      <c r="F1" s="2"/>
      <c r="G1" s="2"/>
      <c r="H1" s="2"/>
      <c r="I1" s="2"/>
    </row>
    <row r="2" spans="1:9" x14ac:dyDescent="0.2">
      <c r="A2" s="36" t="s">
        <v>40</v>
      </c>
      <c r="B2" s="2"/>
      <c r="C2" s="2"/>
      <c r="D2" s="2"/>
      <c r="E2" s="3" t="s">
        <v>41</v>
      </c>
      <c r="F2" s="2"/>
      <c r="G2" s="2"/>
      <c r="H2" s="3" t="s">
        <v>42</v>
      </c>
      <c r="I2" s="2"/>
    </row>
    <row r="3" spans="1:9" x14ac:dyDescent="0.2">
      <c r="A3" s="2"/>
      <c r="B3" s="2"/>
      <c r="C3" s="29" t="s">
        <v>43</v>
      </c>
      <c r="D3" s="2"/>
      <c r="E3" s="2"/>
      <c r="F3" s="2"/>
      <c r="G3" s="2"/>
      <c r="H3" s="2"/>
      <c r="I3" s="2"/>
    </row>
    <row r="4" spans="1:9" x14ac:dyDescent="0.2">
      <c r="A4" s="8"/>
      <c r="B4" s="8"/>
      <c r="C4" s="8"/>
      <c r="D4" s="8"/>
      <c r="E4" s="8"/>
      <c r="F4" s="8"/>
      <c r="G4" s="32"/>
      <c r="H4" s="35" t="s">
        <v>45</v>
      </c>
      <c r="I4" s="8"/>
    </row>
    <row r="5" spans="1:9" x14ac:dyDescent="0.2">
      <c r="A5" s="30" t="s">
        <v>3</v>
      </c>
      <c r="B5" s="30" t="s">
        <v>25</v>
      </c>
      <c r="C5" s="30" t="s">
        <v>26</v>
      </c>
      <c r="D5" s="30" t="s">
        <v>6</v>
      </c>
      <c r="E5" s="30" t="s">
        <v>7</v>
      </c>
      <c r="F5" s="30" t="s">
        <v>6</v>
      </c>
      <c r="G5" s="33" t="s">
        <v>7</v>
      </c>
      <c r="H5" s="30" t="s">
        <v>47</v>
      </c>
      <c r="I5" s="30" t="s">
        <v>46</v>
      </c>
    </row>
    <row r="6" spans="1:9" x14ac:dyDescent="0.2">
      <c r="A6" s="31" t="s">
        <v>8</v>
      </c>
      <c r="B6" s="31" t="s">
        <v>44</v>
      </c>
      <c r="C6" s="31" t="s">
        <v>44</v>
      </c>
      <c r="D6" s="31" t="s">
        <v>44</v>
      </c>
      <c r="E6" s="31" t="s">
        <v>44</v>
      </c>
      <c r="F6" s="31" t="s">
        <v>10</v>
      </c>
      <c r="G6" s="34" t="s">
        <v>10</v>
      </c>
      <c r="H6" s="31" t="s">
        <v>49</v>
      </c>
      <c r="I6" s="31" t="s">
        <v>48</v>
      </c>
    </row>
    <row r="7" spans="1:9" x14ac:dyDescent="0.2">
      <c r="A7" s="5">
        <v>0</v>
      </c>
      <c r="B7" s="6" t="s">
        <v>33</v>
      </c>
      <c r="C7" s="6" t="s">
        <v>33</v>
      </c>
      <c r="D7" s="6" t="s">
        <v>33</v>
      </c>
      <c r="E7" s="6">
        <v>5.04</v>
      </c>
      <c r="F7" s="6" t="s">
        <v>33</v>
      </c>
      <c r="G7" s="6" t="s">
        <v>33</v>
      </c>
      <c r="H7" s="6" t="s">
        <v>33</v>
      </c>
      <c r="I7" s="5"/>
    </row>
    <row r="8" spans="1:9" x14ac:dyDescent="0.2">
      <c r="A8" s="5">
        <v>1</v>
      </c>
      <c r="B8" s="6" t="s">
        <v>33</v>
      </c>
      <c r="C8" s="6" t="s">
        <v>33</v>
      </c>
      <c r="D8" s="6" t="s">
        <v>33</v>
      </c>
      <c r="E8" s="6">
        <v>5.05</v>
      </c>
      <c r="F8" s="6" t="s">
        <v>33</v>
      </c>
      <c r="G8" s="6" t="s">
        <v>33</v>
      </c>
      <c r="H8" s="6" t="s">
        <v>33</v>
      </c>
      <c r="I8" s="5"/>
    </row>
    <row r="9" spans="1:9" x14ac:dyDescent="0.2">
      <c r="A9" s="5">
        <v>2</v>
      </c>
      <c r="B9" s="6" t="s">
        <v>33</v>
      </c>
      <c r="C9" s="6" t="s">
        <v>33</v>
      </c>
      <c r="D9" s="6" t="s">
        <v>33</v>
      </c>
      <c r="E9" s="6">
        <v>5.07</v>
      </c>
      <c r="F9" s="6" t="s">
        <v>33</v>
      </c>
      <c r="G9" s="6" t="s">
        <v>33</v>
      </c>
      <c r="H9" s="6" t="s">
        <v>33</v>
      </c>
      <c r="I9" s="5"/>
    </row>
    <row r="10" spans="1:9" x14ac:dyDescent="0.2">
      <c r="A10" s="5">
        <v>3</v>
      </c>
      <c r="B10" s="6" t="s">
        <v>33</v>
      </c>
      <c r="C10" s="6" t="s">
        <v>33</v>
      </c>
      <c r="D10" s="6" t="s">
        <v>33</v>
      </c>
      <c r="E10" s="6">
        <v>5.1100000000000003</v>
      </c>
      <c r="F10" s="6" t="s">
        <v>33</v>
      </c>
      <c r="G10" s="6" t="s">
        <v>33</v>
      </c>
      <c r="H10" s="6" t="s">
        <v>33</v>
      </c>
      <c r="I10" s="5"/>
    </row>
    <row r="11" spans="1:9" x14ac:dyDescent="0.2">
      <c r="A11" s="5">
        <v>4</v>
      </c>
      <c r="B11" s="6" t="s">
        <v>33</v>
      </c>
      <c r="C11" s="6" t="s">
        <v>33</v>
      </c>
      <c r="D11" s="6" t="s">
        <v>33</v>
      </c>
      <c r="E11" s="6">
        <v>5.19</v>
      </c>
      <c r="F11" s="6" t="s">
        <v>33</v>
      </c>
      <c r="G11" s="6" t="s">
        <v>33</v>
      </c>
      <c r="H11" s="6" t="s">
        <v>33</v>
      </c>
      <c r="I11" s="5"/>
    </row>
    <row r="12" spans="1:9" x14ac:dyDescent="0.2">
      <c r="A12" s="5">
        <v>5</v>
      </c>
      <c r="B12" s="6" t="s">
        <v>33</v>
      </c>
      <c r="C12" s="6" t="s">
        <v>33</v>
      </c>
      <c r="D12" s="6" t="s">
        <v>33</v>
      </c>
      <c r="E12" s="6">
        <v>5.29</v>
      </c>
      <c r="F12" s="6" t="s">
        <v>33</v>
      </c>
      <c r="G12" s="6" t="s">
        <v>33</v>
      </c>
      <c r="H12" s="6" t="s">
        <v>33</v>
      </c>
      <c r="I12" s="7">
        <v>1.5</v>
      </c>
    </row>
    <row r="13" spans="1:9" x14ac:dyDescent="0.2">
      <c r="A13" s="5">
        <v>6</v>
      </c>
      <c r="B13" s="6" t="s">
        <v>33</v>
      </c>
      <c r="C13" s="6" t="s">
        <v>33</v>
      </c>
      <c r="D13" s="6" t="s">
        <v>33</v>
      </c>
      <c r="E13" s="6">
        <v>5.46</v>
      </c>
      <c r="F13" s="6" t="s">
        <v>33</v>
      </c>
      <c r="G13" s="6" t="s">
        <v>33</v>
      </c>
      <c r="H13" s="6" t="s">
        <v>33</v>
      </c>
      <c r="I13" s="7">
        <v>1.5</v>
      </c>
    </row>
    <row r="14" spans="1:9" x14ac:dyDescent="0.2">
      <c r="A14" s="5">
        <v>7</v>
      </c>
      <c r="B14" s="6" t="s">
        <v>33</v>
      </c>
      <c r="C14" s="6" t="s">
        <v>33</v>
      </c>
      <c r="D14" s="6" t="s">
        <v>33</v>
      </c>
      <c r="E14" s="6">
        <v>5.66</v>
      </c>
      <c r="F14" s="6" t="s">
        <v>33</v>
      </c>
      <c r="G14" s="6" t="s">
        <v>33</v>
      </c>
      <c r="H14" s="6" t="s">
        <v>33</v>
      </c>
      <c r="I14" s="7">
        <v>1.5</v>
      </c>
    </row>
    <row r="15" spans="1:9" x14ac:dyDescent="0.2">
      <c r="A15" s="5">
        <v>8</v>
      </c>
      <c r="B15" s="6" t="s">
        <v>33</v>
      </c>
      <c r="C15" s="6" t="s">
        <v>33</v>
      </c>
      <c r="D15" s="6" t="s">
        <v>33</v>
      </c>
      <c r="E15" s="6">
        <v>5.87</v>
      </c>
      <c r="F15" s="6" t="s">
        <v>33</v>
      </c>
      <c r="G15" s="6" t="s">
        <v>33</v>
      </c>
      <c r="H15" s="6" t="s">
        <v>33</v>
      </c>
      <c r="I15" s="7">
        <v>1.5</v>
      </c>
    </row>
    <row r="16" spans="1:9" x14ac:dyDescent="0.2">
      <c r="A16" s="5">
        <v>9</v>
      </c>
      <c r="B16" s="6" t="s">
        <v>33</v>
      </c>
      <c r="C16" s="6" t="s">
        <v>33</v>
      </c>
      <c r="D16" s="6" t="s">
        <v>33</v>
      </c>
      <c r="E16" s="6">
        <v>6.09</v>
      </c>
      <c r="F16" s="6" t="s">
        <v>33</v>
      </c>
      <c r="G16" s="6" t="s">
        <v>33</v>
      </c>
      <c r="H16" s="6" t="s">
        <v>33</v>
      </c>
      <c r="I16" s="7">
        <v>1.5</v>
      </c>
    </row>
    <row r="17" spans="1:9" x14ac:dyDescent="0.2">
      <c r="A17" s="5">
        <v>10</v>
      </c>
      <c r="B17" s="6" t="s">
        <v>33</v>
      </c>
      <c r="C17" s="6" t="s">
        <v>33</v>
      </c>
      <c r="D17" s="6" t="s">
        <v>33</v>
      </c>
      <c r="E17" s="6">
        <v>6.33</v>
      </c>
      <c r="F17" s="6" t="s">
        <v>33</v>
      </c>
      <c r="G17" s="6" t="s">
        <v>33</v>
      </c>
      <c r="H17" s="6" t="s">
        <v>33</v>
      </c>
      <c r="I17" s="7">
        <v>1.5</v>
      </c>
    </row>
    <row r="18" spans="1:9" x14ac:dyDescent="0.2">
      <c r="A18" s="5">
        <v>11</v>
      </c>
      <c r="B18" s="6" t="s">
        <v>33</v>
      </c>
      <c r="C18" s="6" t="s">
        <v>33</v>
      </c>
      <c r="D18" s="6" t="s">
        <v>33</v>
      </c>
      <c r="E18" s="6">
        <v>6.58</v>
      </c>
      <c r="F18" s="6" t="s">
        <v>33</v>
      </c>
      <c r="G18" s="6" t="s">
        <v>33</v>
      </c>
      <c r="H18" s="6" t="s">
        <v>33</v>
      </c>
      <c r="I18" s="7">
        <v>1.5</v>
      </c>
    </row>
    <row r="19" spans="1:9" x14ac:dyDescent="0.2">
      <c r="A19" s="5">
        <v>12</v>
      </c>
      <c r="B19" s="6" t="s">
        <v>33</v>
      </c>
      <c r="C19" s="6" t="s">
        <v>33</v>
      </c>
      <c r="D19" s="6" t="s">
        <v>33</v>
      </c>
      <c r="E19" s="6">
        <v>6.84</v>
      </c>
      <c r="F19" s="6" t="s">
        <v>33</v>
      </c>
      <c r="G19" s="6" t="s">
        <v>33</v>
      </c>
      <c r="H19" s="6" t="s">
        <v>33</v>
      </c>
      <c r="I19" s="7">
        <v>1.5</v>
      </c>
    </row>
    <row r="20" spans="1:9" x14ac:dyDescent="0.2">
      <c r="A20" s="5">
        <v>13</v>
      </c>
      <c r="B20" s="6" t="s">
        <v>33</v>
      </c>
      <c r="C20" s="6" t="s">
        <v>33</v>
      </c>
      <c r="D20" s="6" t="s">
        <v>33</v>
      </c>
      <c r="E20" s="6">
        <v>7.11</v>
      </c>
      <c r="F20" s="6" t="s">
        <v>33</v>
      </c>
      <c r="G20" s="6" t="s">
        <v>33</v>
      </c>
      <c r="H20" s="6" t="s">
        <v>33</v>
      </c>
      <c r="I20" s="7">
        <v>1.5</v>
      </c>
    </row>
    <row r="21" spans="1:9" x14ac:dyDescent="0.2">
      <c r="A21" s="5">
        <v>14</v>
      </c>
      <c r="B21" s="6" t="s">
        <v>33</v>
      </c>
      <c r="C21" s="6" t="s">
        <v>33</v>
      </c>
      <c r="D21" s="6" t="s">
        <v>33</v>
      </c>
      <c r="E21" s="7">
        <v>7.4</v>
      </c>
      <c r="F21" s="6" t="s">
        <v>33</v>
      </c>
      <c r="G21" s="6" t="s">
        <v>33</v>
      </c>
      <c r="H21" s="6" t="s">
        <v>33</v>
      </c>
      <c r="I21" s="7">
        <v>1.5</v>
      </c>
    </row>
    <row r="22" spans="1:9" x14ac:dyDescent="0.2">
      <c r="A22" s="5">
        <v>15</v>
      </c>
      <c r="B22" s="6" t="s">
        <v>33</v>
      </c>
      <c r="C22" s="6" t="s">
        <v>33</v>
      </c>
      <c r="D22" s="6" t="s">
        <v>33</v>
      </c>
      <c r="E22" s="7">
        <v>7.7</v>
      </c>
      <c r="F22" s="6" t="s">
        <v>33</v>
      </c>
      <c r="G22" s="6" t="s">
        <v>33</v>
      </c>
      <c r="H22" s="6">
        <v>0.14000000000000001</v>
      </c>
      <c r="I22" s="7">
        <v>1.5</v>
      </c>
    </row>
    <row r="23" spans="1:9" x14ac:dyDescent="0.2">
      <c r="A23" s="5">
        <v>16</v>
      </c>
      <c r="B23" s="6" t="s">
        <v>33</v>
      </c>
      <c r="C23" s="6" t="s">
        <v>33</v>
      </c>
      <c r="D23" s="6" t="s">
        <v>33</v>
      </c>
      <c r="E23" s="6">
        <v>7.77</v>
      </c>
      <c r="F23" s="6" t="s">
        <v>33</v>
      </c>
      <c r="G23" s="6" t="s">
        <v>33</v>
      </c>
      <c r="H23" s="6">
        <v>0.14000000000000001</v>
      </c>
      <c r="I23" s="7">
        <v>1.5</v>
      </c>
    </row>
    <row r="24" spans="1:9" x14ac:dyDescent="0.2">
      <c r="A24" s="5">
        <v>17</v>
      </c>
      <c r="B24" s="6" t="s">
        <v>33</v>
      </c>
      <c r="C24" s="6" t="s">
        <v>33</v>
      </c>
      <c r="D24" s="6" t="s">
        <v>33</v>
      </c>
      <c r="E24" s="7">
        <v>7.9</v>
      </c>
      <c r="F24" s="6" t="s">
        <v>33</v>
      </c>
      <c r="G24" s="6" t="s">
        <v>33</v>
      </c>
      <c r="H24" s="6">
        <v>0.14000000000000001</v>
      </c>
      <c r="I24" s="7">
        <v>1.5</v>
      </c>
    </row>
    <row r="25" spans="1:9" x14ac:dyDescent="0.2">
      <c r="A25" s="5">
        <v>18</v>
      </c>
      <c r="B25" s="6">
        <v>7.76</v>
      </c>
      <c r="C25" s="6">
        <v>7.86</v>
      </c>
      <c r="D25" s="6">
        <v>7.87</v>
      </c>
      <c r="E25" s="7">
        <v>8.1</v>
      </c>
      <c r="F25" s="6">
        <v>10.14</v>
      </c>
      <c r="G25" s="6">
        <v>11.09</v>
      </c>
      <c r="H25" s="6">
        <v>0.14000000000000001</v>
      </c>
      <c r="I25" s="7">
        <v>1.5</v>
      </c>
    </row>
    <row r="26" spans="1:9" x14ac:dyDescent="0.2">
      <c r="A26" s="5">
        <v>19</v>
      </c>
      <c r="B26" s="6">
        <v>7.86</v>
      </c>
      <c r="C26" s="6">
        <v>8.01</v>
      </c>
      <c r="D26" s="6">
        <v>8.02</v>
      </c>
      <c r="E26" s="6">
        <v>8.36</v>
      </c>
      <c r="F26" s="6">
        <v>10.29</v>
      </c>
      <c r="G26" s="6">
        <v>11.24</v>
      </c>
      <c r="H26" s="6">
        <v>0.14000000000000001</v>
      </c>
      <c r="I26" s="7">
        <v>1.5</v>
      </c>
    </row>
    <row r="27" spans="1:9" x14ac:dyDescent="0.2">
      <c r="A27" s="5">
        <v>20</v>
      </c>
      <c r="B27" s="6">
        <v>8.01</v>
      </c>
      <c r="C27" s="6">
        <v>8.19</v>
      </c>
      <c r="D27" s="7">
        <v>8.1999999999999993</v>
      </c>
      <c r="E27" s="6">
        <v>8.65</v>
      </c>
      <c r="F27" s="6">
        <v>10.49</v>
      </c>
      <c r="G27" s="6">
        <v>11.44</v>
      </c>
      <c r="H27" s="6">
        <v>0.15</v>
      </c>
      <c r="I27" s="7">
        <v>1.5</v>
      </c>
    </row>
    <row r="28" spans="1:9" x14ac:dyDescent="0.2">
      <c r="A28" s="5">
        <v>21</v>
      </c>
      <c r="B28" s="6">
        <v>8.2100000000000009</v>
      </c>
      <c r="C28" s="6">
        <v>8.41</v>
      </c>
      <c r="D28" s="6">
        <v>8.42</v>
      </c>
      <c r="E28" s="6">
        <v>8.98</v>
      </c>
      <c r="F28" s="6">
        <v>10.74</v>
      </c>
      <c r="G28" s="6">
        <v>11.69</v>
      </c>
      <c r="H28" s="6">
        <v>0.15</v>
      </c>
      <c r="I28" s="7">
        <v>1.5</v>
      </c>
    </row>
    <row r="29" spans="1:9" x14ac:dyDescent="0.2">
      <c r="A29" s="5">
        <v>22</v>
      </c>
      <c r="B29" s="6">
        <v>8.4600000000000009</v>
      </c>
      <c r="C29" s="6">
        <v>8.66</v>
      </c>
      <c r="D29" s="6">
        <v>8.68</v>
      </c>
      <c r="E29" s="6">
        <v>9.34</v>
      </c>
      <c r="F29" s="6">
        <v>11.04</v>
      </c>
      <c r="G29" s="6">
        <v>11.99</v>
      </c>
      <c r="H29" s="6">
        <v>0.15</v>
      </c>
      <c r="I29" s="7">
        <v>1.5</v>
      </c>
    </row>
    <row r="30" spans="1:9" x14ac:dyDescent="0.2">
      <c r="A30" s="5">
        <v>23</v>
      </c>
      <c r="B30" s="6">
        <v>8.76</v>
      </c>
      <c r="C30" s="6">
        <v>8.94</v>
      </c>
      <c r="D30" s="6">
        <v>8.9600000000000009</v>
      </c>
      <c r="E30" s="6">
        <v>9.7200000000000006</v>
      </c>
      <c r="F30" s="6">
        <v>11.39</v>
      </c>
      <c r="G30" s="6">
        <v>12.34</v>
      </c>
      <c r="H30" s="6">
        <v>0.15</v>
      </c>
      <c r="I30" s="6">
        <v>1.44</v>
      </c>
    </row>
    <row r="31" spans="1:9" x14ac:dyDescent="0.2">
      <c r="A31" s="5">
        <v>24</v>
      </c>
      <c r="B31" s="6">
        <v>9.11</v>
      </c>
      <c r="C31" s="6">
        <v>9.24</v>
      </c>
      <c r="D31" s="6">
        <v>9.27</v>
      </c>
      <c r="E31" s="6">
        <v>10.11</v>
      </c>
      <c r="F31" s="6">
        <v>11.79</v>
      </c>
      <c r="G31" s="6">
        <v>12.74</v>
      </c>
      <c r="H31" s="6">
        <v>0.16</v>
      </c>
      <c r="I31" s="7">
        <v>1.4</v>
      </c>
    </row>
    <row r="32" spans="1:9" x14ac:dyDescent="0.2">
      <c r="A32" s="5">
        <v>25</v>
      </c>
      <c r="B32" s="6">
        <v>9.51</v>
      </c>
      <c r="C32" s="6">
        <v>9.56</v>
      </c>
      <c r="D32" s="7">
        <v>9.6</v>
      </c>
      <c r="E32" s="7">
        <v>10.5</v>
      </c>
      <c r="F32" s="6">
        <v>12.24</v>
      </c>
      <c r="G32" s="6">
        <v>13.19</v>
      </c>
      <c r="H32" s="6">
        <v>0.16</v>
      </c>
      <c r="I32" s="6">
        <v>1.36</v>
      </c>
    </row>
    <row r="33" spans="1:9" x14ac:dyDescent="0.2">
      <c r="A33" s="5">
        <v>26</v>
      </c>
      <c r="B33" s="6">
        <v>9.83</v>
      </c>
      <c r="C33" s="6">
        <v>9.89</v>
      </c>
      <c r="D33" s="6">
        <v>9.94</v>
      </c>
      <c r="E33" s="7">
        <v>10.9</v>
      </c>
      <c r="F33" s="6">
        <v>12.76</v>
      </c>
      <c r="G33" s="6">
        <v>13.75</v>
      </c>
      <c r="H33" s="6">
        <v>0.17</v>
      </c>
      <c r="I33" s="6">
        <v>1.33</v>
      </c>
    </row>
    <row r="34" spans="1:9" x14ac:dyDescent="0.2">
      <c r="A34" s="5">
        <v>27</v>
      </c>
      <c r="B34" s="6">
        <v>10.17</v>
      </c>
      <c r="C34" s="6">
        <v>10.24</v>
      </c>
      <c r="D34" s="7">
        <v>10.3</v>
      </c>
      <c r="E34" s="7">
        <v>11.3</v>
      </c>
      <c r="F34" s="6">
        <v>13.27</v>
      </c>
      <c r="G34" s="6">
        <v>14.31</v>
      </c>
      <c r="H34" s="6">
        <v>0.17</v>
      </c>
      <c r="I34" s="7">
        <v>1.3</v>
      </c>
    </row>
    <row r="35" spans="1:9" x14ac:dyDescent="0.2">
      <c r="A35" s="5">
        <v>28</v>
      </c>
      <c r="B35" s="6">
        <v>10.52</v>
      </c>
      <c r="C35" s="7">
        <v>10.6</v>
      </c>
      <c r="D35" s="6">
        <v>10.66</v>
      </c>
      <c r="E35" s="7">
        <v>11.7</v>
      </c>
      <c r="F35" s="6">
        <v>13.78</v>
      </c>
      <c r="G35" s="6">
        <v>14.86</v>
      </c>
      <c r="H35" s="6">
        <v>0.18</v>
      </c>
      <c r="I35" s="6">
        <v>1.28</v>
      </c>
    </row>
    <row r="36" spans="1:9" x14ac:dyDescent="0.2">
      <c r="A36" s="5">
        <v>29</v>
      </c>
      <c r="B36" s="6">
        <v>10.88</v>
      </c>
      <c r="C36" s="6">
        <v>10.97</v>
      </c>
      <c r="D36" s="6">
        <v>11.03</v>
      </c>
      <c r="E36" s="6">
        <v>12.09</v>
      </c>
      <c r="F36" s="6">
        <v>14.28</v>
      </c>
      <c r="G36" s="6">
        <v>15.39</v>
      </c>
      <c r="H36" s="6">
        <v>0.18</v>
      </c>
      <c r="I36" s="6">
        <v>1.26</v>
      </c>
    </row>
    <row r="37" spans="1:9" x14ac:dyDescent="0.2">
      <c r="A37" s="5">
        <v>30</v>
      </c>
      <c r="B37" s="6">
        <v>11.25</v>
      </c>
      <c r="C37" s="6">
        <v>11.34</v>
      </c>
      <c r="D37" s="6">
        <v>11.41</v>
      </c>
      <c r="E37" s="6">
        <v>12.49</v>
      </c>
      <c r="F37" s="6">
        <v>14.77</v>
      </c>
      <c r="G37" s="7">
        <v>15.9</v>
      </c>
      <c r="H37" s="6">
        <v>0.19</v>
      </c>
      <c r="I37" s="6">
        <v>1.25</v>
      </c>
    </row>
    <row r="38" spans="1:9" x14ac:dyDescent="0.2">
      <c r="A38" s="5">
        <v>31</v>
      </c>
      <c r="B38" s="6">
        <v>11.63</v>
      </c>
      <c r="C38" s="6">
        <v>11.73</v>
      </c>
      <c r="D38" s="7">
        <v>11.8</v>
      </c>
      <c r="E38" s="6">
        <v>12.89</v>
      </c>
      <c r="F38" s="6">
        <v>15.26</v>
      </c>
      <c r="G38" s="6">
        <v>16.41</v>
      </c>
      <c r="H38" s="7">
        <v>0.2</v>
      </c>
      <c r="I38" s="6">
        <v>1.24</v>
      </c>
    </row>
    <row r="39" spans="1:9" x14ac:dyDescent="0.2">
      <c r="A39" s="5">
        <v>32</v>
      </c>
      <c r="B39" s="6">
        <v>12.02</v>
      </c>
      <c r="C39" s="6">
        <v>12.12</v>
      </c>
      <c r="D39" s="7">
        <v>12.2</v>
      </c>
      <c r="E39" s="6">
        <v>13.29</v>
      </c>
      <c r="F39" s="6">
        <v>15.74</v>
      </c>
      <c r="G39" s="7">
        <v>16.899999999999999</v>
      </c>
      <c r="H39" s="6">
        <v>0.21</v>
      </c>
      <c r="I39" s="6">
        <v>1.23</v>
      </c>
    </row>
    <row r="40" spans="1:9" x14ac:dyDescent="0.2">
      <c r="A40" s="5">
        <v>33</v>
      </c>
      <c r="B40" s="6">
        <v>12.42</v>
      </c>
      <c r="C40" s="6">
        <v>12.53</v>
      </c>
      <c r="D40" s="7">
        <v>12.6</v>
      </c>
      <c r="E40" s="7">
        <v>13.7</v>
      </c>
      <c r="F40" s="6">
        <v>16.22</v>
      </c>
      <c r="G40" s="6">
        <v>17.39</v>
      </c>
      <c r="H40" s="6">
        <v>0.22</v>
      </c>
      <c r="I40" s="6">
        <v>1.23</v>
      </c>
    </row>
    <row r="41" spans="1:9" x14ac:dyDescent="0.2">
      <c r="A41" s="5">
        <v>34</v>
      </c>
      <c r="B41" s="6">
        <v>12.83</v>
      </c>
      <c r="C41" s="6">
        <v>12.94</v>
      </c>
      <c r="D41" s="6">
        <v>13.02</v>
      </c>
      <c r="E41" s="6">
        <v>14.12</v>
      </c>
      <c r="F41" s="6">
        <v>16.71</v>
      </c>
      <c r="G41" s="6">
        <v>17.89</v>
      </c>
      <c r="H41" s="6">
        <v>0.23</v>
      </c>
      <c r="I41" s="6">
        <v>1.22</v>
      </c>
    </row>
    <row r="42" spans="1:9" x14ac:dyDescent="0.2">
      <c r="A42" s="5">
        <v>35</v>
      </c>
      <c r="B42" s="6">
        <v>13.25</v>
      </c>
      <c r="C42" s="6">
        <v>13.36</v>
      </c>
      <c r="D42" s="6">
        <v>13.44</v>
      </c>
      <c r="E42" s="6">
        <v>14.55</v>
      </c>
      <c r="F42" s="7">
        <v>17.2</v>
      </c>
      <c r="G42" s="6">
        <v>18.39</v>
      </c>
      <c r="H42" s="6">
        <v>0.25</v>
      </c>
      <c r="I42" s="6">
        <v>1.22</v>
      </c>
    </row>
    <row r="43" spans="1:9" x14ac:dyDescent="0.2">
      <c r="A43" s="5">
        <v>36</v>
      </c>
      <c r="B43" s="6">
        <v>13.68</v>
      </c>
      <c r="C43" s="6">
        <v>13.79</v>
      </c>
      <c r="D43" s="6">
        <v>13.88</v>
      </c>
      <c r="E43" s="6">
        <v>14.99</v>
      </c>
      <c r="F43" s="6">
        <v>17.71</v>
      </c>
      <c r="G43" s="6">
        <v>18.91</v>
      </c>
      <c r="H43" s="6">
        <v>0.27</v>
      </c>
      <c r="I43" s="6">
        <v>1.21</v>
      </c>
    </row>
    <row r="44" spans="1:9" x14ac:dyDescent="0.2">
      <c r="A44" s="5">
        <v>37</v>
      </c>
      <c r="B44" s="6">
        <v>14.12</v>
      </c>
      <c r="C44" s="6">
        <v>14.24</v>
      </c>
      <c r="D44" s="6">
        <v>14.32</v>
      </c>
      <c r="E44" s="6">
        <v>15.46</v>
      </c>
      <c r="F44" s="6">
        <v>18.239999999999998</v>
      </c>
      <c r="G44" s="6">
        <v>19.46</v>
      </c>
      <c r="H44" s="6">
        <v>0.28999999999999998</v>
      </c>
      <c r="I44" s="7">
        <v>1.2</v>
      </c>
    </row>
    <row r="45" spans="1:9" x14ac:dyDescent="0.2">
      <c r="A45" s="5">
        <v>38</v>
      </c>
      <c r="B45" s="6">
        <v>14.57</v>
      </c>
      <c r="C45" s="7">
        <v>14.7</v>
      </c>
      <c r="D45" s="6">
        <v>14.79</v>
      </c>
      <c r="E45" s="6">
        <v>15.94</v>
      </c>
      <c r="F45" s="6">
        <v>18.79</v>
      </c>
      <c r="G45" s="6">
        <v>20.03</v>
      </c>
      <c r="H45" s="6">
        <v>0.32</v>
      </c>
      <c r="I45" s="7">
        <v>1.2</v>
      </c>
    </row>
    <row r="46" spans="1:9" x14ac:dyDescent="0.2">
      <c r="A46" s="5">
        <v>39</v>
      </c>
      <c r="B46" s="6">
        <v>15.04</v>
      </c>
      <c r="C46" s="6">
        <v>15.17</v>
      </c>
      <c r="D46" s="6">
        <v>15.26</v>
      </c>
      <c r="E46" s="6">
        <v>16.440000000000001</v>
      </c>
      <c r="F46" s="6">
        <v>19.37</v>
      </c>
      <c r="G46" s="6">
        <v>20.64</v>
      </c>
      <c r="H46" s="6">
        <v>0.36</v>
      </c>
      <c r="I46" s="7">
        <v>1.2</v>
      </c>
    </row>
    <row r="47" spans="1:9" x14ac:dyDescent="0.2">
      <c r="A47" s="5">
        <v>40</v>
      </c>
      <c r="B47" s="6">
        <v>15.51</v>
      </c>
      <c r="C47" s="6">
        <v>15.65</v>
      </c>
      <c r="D47" s="6">
        <v>15.75</v>
      </c>
      <c r="E47" s="6">
        <v>16.97</v>
      </c>
      <c r="F47" s="6">
        <v>19.97</v>
      </c>
      <c r="G47" s="6">
        <v>21.29</v>
      </c>
      <c r="H47" s="6">
        <v>0.41</v>
      </c>
      <c r="I47" s="6">
        <v>1.19</v>
      </c>
    </row>
    <row r="48" spans="1:9" x14ac:dyDescent="0.2">
      <c r="A48" s="5">
        <v>41</v>
      </c>
      <c r="B48" s="7">
        <v>16</v>
      </c>
      <c r="C48" s="6">
        <v>16.149999999999999</v>
      </c>
      <c r="D48" s="6">
        <v>16.260000000000002</v>
      </c>
      <c r="E48" s="6">
        <v>17.52</v>
      </c>
      <c r="F48" s="6">
        <v>20.61</v>
      </c>
      <c r="G48" s="6">
        <v>21.97</v>
      </c>
      <c r="H48" s="6">
        <v>0.46</v>
      </c>
      <c r="I48" s="6">
        <v>1.18</v>
      </c>
    </row>
    <row r="49" spans="1:9" x14ac:dyDescent="0.2">
      <c r="A49" s="5">
        <v>42</v>
      </c>
      <c r="B49" s="7">
        <v>16.5</v>
      </c>
      <c r="C49" s="6">
        <v>16.670000000000002</v>
      </c>
      <c r="D49" s="6">
        <v>16.79</v>
      </c>
      <c r="E49" s="6">
        <v>18.09</v>
      </c>
      <c r="F49" s="6">
        <v>21.28</v>
      </c>
      <c r="G49" s="7">
        <v>22.7</v>
      </c>
      <c r="H49" s="6">
        <v>0.52</v>
      </c>
      <c r="I49" s="6">
        <v>1.18</v>
      </c>
    </row>
    <row r="50" spans="1:9" x14ac:dyDescent="0.2">
      <c r="A50" s="5">
        <v>43</v>
      </c>
      <c r="B50" s="6">
        <v>17.02</v>
      </c>
      <c r="C50" s="7">
        <v>17.2</v>
      </c>
      <c r="D50" s="6">
        <v>17.329999999999998</v>
      </c>
      <c r="E50" s="6">
        <v>18.68</v>
      </c>
      <c r="F50" s="6">
        <v>21.98</v>
      </c>
      <c r="G50" s="6">
        <v>23.45</v>
      </c>
      <c r="H50" s="6">
        <v>0.59</v>
      </c>
      <c r="I50" s="6">
        <v>1.18</v>
      </c>
    </row>
    <row r="51" spans="1:9" x14ac:dyDescent="0.2">
      <c r="A51" s="5">
        <v>44</v>
      </c>
      <c r="B51" s="6">
        <v>17.55</v>
      </c>
      <c r="C51" s="6">
        <v>17.739999999999998</v>
      </c>
      <c r="D51" s="6">
        <v>17.88</v>
      </c>
      <c r="E51" s="7">
        <v>19.3</v>
      </c>
      <c r="F51" s="7">
        <v>22.7</v>
      </c>
      <c r="G51" s="6">
        <v>24.24</v>
      </c>
      <c r="H51" s="6">
        <v>0.67</v>
      </c>
      <c r="I51" s="6">
        <v>1.17</v>
      </c>
    </row>
    <row r="52" spans="1:9" x14ac:dyDescent="0.2">
      <c r="A52" s="5">
        <v>45</v>
      </c>
      <c r="B52" s="6">
        <v>18.09</v>
      </c>
      <c r="C52" s="7">
        <v>18.3</v>
      </c>
      <c r="D52" s="6">
        <v>18.45</v>
      </c>
      <c r="E52" s="6">
        <v>19.93</v>
      </c>
      <c r="F52" s="6">
        <v>23.44</v>
      </c>
      <c r="G52" s="6">
        <v>25.06</v>
      </c>
      <c r="H52" s="6">
        <v>0.75</v>
      </c>
      <c r="I52" s="6">
        <v>1.1599999999999999</v>
      </c>
    </row>
    <row r="53" spans="1:9" x14ac:dyDescent="0.2">
      <c r="A53" s="5">
        <v>46</v>
      </c>
      <c r="B53" s="6">
        <v>18.64</v>
      </c>
      <c r="C53" s="6">
        <v>18.87</v>
      </c>
      <c r="D53" s="6">
        <v>19.03</v>
      </c>
      <c r="E53" s="6">
        <v>20.58</v>
      </c>
      <c r="F53" s="7">
        <v>24.2</v>
      </c>
      <c r="G53" s="7">
        <v>25.9</v>
      </c>
      <c r="H53" s="6">
        <v>0.84</v>
      </c>
      <c r="I53" s="6">
        <v>1.1599999999999999</v>
      </c>
    </row>
    <row r="54" spans="1:9" x14ac:dyDescent="0.2">
      <c r="A54" s="5">
        <v>47</v>
      </c>
      <c r="B54" s="6">
        <v>19.21</v>
      </c>
      <c r="C54" s="6">
        <v>19.45</v>
      </c>
      <c r="D54" s="6">
        <v>19.63</v>
      </c>
      <c r="E54" s="6">
        <v>21.24</v>
      </c>
      <c r="F54" s="6">
        <v>24.97</v>
      </c>
      <c r="G54" s="6">
        <v>26.74</v>
      </c>
      <c r="H54" s="6">
        <v>0.94</v>
      </c>
      <c r="I54" s="6">
        <v>1.1499999999999999</v>
      </c>
    </row>
    <row r="55" spans="1:9" x14ac:dyDescent="0.2">
      <c r="A55" s="5">
        <v>48</v>
      </c>
      <c r="B55" s="6">
        <v>19.78</v>
      </c>
      <c r="C55" s="6">
        <v>20.05</v>
      </c>
      <c r="D55" s="6">
        <v>20.23</v>
      </c>
      <c r="E55" s="6">
        <v>21.91</v>
      </c>
      <c r="F55" s="6">
        <v>25.74</v>
      </c>
      <c r="G55" s="7">
        <v>27.6</v>
      </c>
      <c r="H55" s="6">
        <v>1.05</v>
      </c>
      <c r="I55" s="6">
        <v>1.1499999999999999</v>
      </c>
    </row>
    <row r="56" spans="1:9" x14ac:dyDescent="0.2">
      <c r="A56" s="5">
        <v>49</v>
      </c>
      <c r="B56" s="6">
        <v>20.37</v>
      </c>
      <c r="C56" s="6">
        <v>20.65</v>
      </c>
      <c r="D56" s="6">
        <v>20.85</v>
      </c>
      <c r="E56" s="6">
        <v>22.59</v>
      </c>
      <c r="F56" s="6">
        <v>26.52</v>
      </c>
      <c r="G56" s="6">
        <v>28.45</v>
      </c>
      <c r="H56" s="6">
        <v>1.18</v>
      </c>
      <c r="I56" s="6">
        <v>1.1399999999999999</v>
      </c>
    </row>
    <row r="57" spans="1:9" x14ac:dyDescent="0.2">
      <c r="A57" s="5">
        <v>50</v>
      </c>
      <c r="B57" s="6">
        <v>20.97</v>
      </c>
      <c r="C57" s="6">
        <v>21.26</v>
      </c>
      <c r="D57" s="6">
        <v>21.47</v>
      </c>
      <c r="E57" s="6">
        <v>23.27</v>
      </c>
      <c r="F57" s="6">
        <v>27.29</v>
      </c>
      <c r="G57" s="6">
        <v>29.28</v>
      </c>
      <c r="H57" s="6">
        <v>1.33</v>
      </c>
      <c r="I57" s="6">
        <v>1.1299999999999999</v>
      </c>
    </row>
    <row r="58" spans="1:9" x14ac:dyDescent="0.2">
      <c r="A58" s="5">
        <v>51</v>
      </c>
      <c r="B58" s="6">
        <v>21.57</v>
      </c>
      <c r="C58" s="6">
        <v>21.88</v>
      </c>
      <c r="D58" s="7">
        <v>22.1</v>
      </c>
      <c r="E58" s="6">
        <v>23.96</v>
      </c>
      <c r="F58" s="6">
        <v>28.04</v>
      </c>
      <c r="G58" s="7">
        <v>30.1</v>
      </c>
      <c r="H58" s="6">
        <v>1.73</v>
      </c>
      <c r="I58" s="6">
        <v>1.1200000000000001</v>
      </c>
    </row>
    <row r="59" spans="1:9" x14ac:dyDescent="0.2">
      <c r="A59" s="5">
        <v>52</v>
      </c>
      <c r="B59" s="6">
        <v>22.18</v>
      </c>
      <c r="C59" s="7">
        <v>22.5</v>
      </c>
      <c r="D59" s="6">
        <v>22.74</v>
      </c>
      <c r="E59" s="6">
        <v>24.64</v>
      </c>
      <c r="F59" s="6">
        <v>28.79</v>
      </c>
      <c r="G59" s="7">
        <v>30.9</v>
      </c>
      <c r="H59" s="6">
        <v>1.92</v>
      </c>
      <c r="I59" s="6">
        <v>1.1200000000000001</v>
      </c>
    </row>
    <row r="60" spans="1:9" x14ac:dyDescent="0.2">
      <c r="A60" s="5">
        <v>53</v>
      </c>
      <c r="B60" s="7">
        <v>22.8</v>
      </c>
      <c r="C60" s="6">
        <v>23.14</v>
      </c>
      <c r="D60" s="6">
        <v>23.38</v>
      </c>
      <c r="E60" s="6">
        <v>25.32</v>
      </c>
      <c r="F60" s="6">
        <v>29.51</v>
      </c>
      <c r="G60" s="6">
        <v>31.67</v>
      </c>
      <c r="H60" s="6">
        <v>2.14</v>
      </c>
      <c r="I60" s="6">
        <v>1.1100000000000001</v>
      </c>
    </row>
    <row r="61" spans="1:9" x14ac:dyDescent="0.2">
      <c r="A61" s="5">
        <v>54</v>
      </c>
      <c r="B61" s="6">
        <v>23.43</v>
      </c>
      <c r="C61" s="6">
        <v>23.77</v>
      </c>
      <c r="D61" s="6">
        <v>24.03</v>
      </c>
      <c r="E61" s="6">
        <v>26.01</v>
      </c>
      <c r="F61" s="6">
        <v>30.23</v>
      </c>
      <c r="G61" s="6">
        <v>32.42</v>
      </c>
      <c r="H61" s="6">
        <v>2.38</v>
      </c>
      <c r="I61" s="6">
        <v>1.1299999999999999</v>
      </c>
    </row>
    <row r="62" spans="1:9" x14ac:dyDescent="0.2">
      <c r="A62" s="5">
        <v>55</v>
      </c>
      <c r="B62" s="6">
        <v>24.06</v>
      </c>
      <c r="C62" s="6">
        <v>24.42</v>
      </c>
      <c r="D62" s="6">
        <v>24.68</v>
      </c>
      <c r="E62" s="6">
        <v>26.69</v>
      </c>
      <c r="F62" s="6">
        <v>30.93</v>
      </c>
      <c r="G62" s="6">
        <v>33.15</v>
      </c>
      <c r="H62" s="6">
        <v>2.65</v>
      </c>
      <c r="I62" s="6">
        <v>1.1499999999999999</v>
      </c>
    </row>
    <row r="63" spans="1:9" x14ac:dyDescent="0.2">
      <c r="A63" s="5">
        <v>56</v>
      </c>
      <c r="B63" s="7">
        <v>24.7</v>
      </c>
      <c r="C63" s="6">
        <v>25.07</v>
      </c>
      <c r="D63" s="6">
        <v>25.34</v>
      </c>
      <c r="E63" s="6">
        <v>27.38</v>
      </c>
      <c r="F63" s="6">
        <v>31.63</v>
      </c>
      <c r="G63" s="6">
        <v>33.880000000000003</v>
      </c>
      <c r="H63" s="6" t="s">
        <v>33</v>
      </c>
      <c r="I63" s="6">
        <v>1.18</v>
      </c>
    </row>
    <row r="64" spans="1:9" x14ac:dyDescent="0.2">
      <c r="A64" s="5">
        <v>57</v>
      </c>
      <c r="B64" s="6">
        <v>25.36</v>
      </c>
      <c r="C64" s="6">
        <v>25.74</v>
      </c>
      <c r="D64" s="6">
        <v>26.01</v>
      </c>
      <c r="E64" s="6">
        <v>28.08</v>
      </c>
      <c r="F64" s="6">
        <v>32.35</v>
      </c>
      <c r="G64" s="6">
        <v>34.61</v>
      </c>
      <c r="H64" s="6" t="s">
        <v>33</v>
      </c>
      <c r="I64" s="6">
        <v>1.21</v>
      </c>
    </row>
    <row r="65" spans="1:9" x14ac:dyDescent="0.2">
      <c r="A65" s="5">
        <v>58</v>
      </c>
      <c r="B65" s="6">
        <v>26.03</v>
      </c>
      <c r="C65" s="6">
        <v>26.42</v>
      </c>
      <c r="D65" s="7">
        <v>26.7</v>
      </c>
      <c r="E65" s="7">
        <v>28.8</v>
      </c>
      <c r="F65" s="6">
        <v>33.090000000000003</v>
      </c>
      <c r="G65" s="6">
        <v>35.380000000000003</v>
      </c>
      <c r="H65" s="6" t="s">
        <v>33</v>
      </c>
      <c r="I65" s="6">
        <v>1.24</v>
      </c>
    </row>
    <row r="66" spans="1:9" x14ac:dyDescent="0.2">
      <c r="A66" s="5">
        <v>59</v>
      </c>
      <c r="B66" s="6">
        <v>26.72</v>
      </c>
      <c r="C66" s="6">
        <v>27.12</v>
      </c>
      <c r="D66" s="6">
        <v>27.41</v>
      </c>
      <c r="E66" s="6">
        <v>29.55</v>
      </c>
      <c r="F66" s="6">
        <v>33.89</v>
      </c>
      <c r="G66" s="6">
        <v>36.21</v>
      </c>
      <c r="H66" s="6" t="s">
        <v>33</v>
      </c>
      <c r="I66" s="6">
        <v>1.27</v>
      </c>
    </row>
    <row r="67" spans="1:9" x14ac:dyDescent="0.2">
      <c r="A67" s="5">
        <v>60</v>
      </c>
      <c r="B67" s="6">
        <v>27.43</v>
      </c>
      <c r="C67" s="6">
        <v>27.85</v>
      </c>
      <c r="D67" s="6">
        <v>28.15</v>
      </c>
      <c r="E67" s="6">
        <v>30.34</v>
      </c>
      <c r="F67" s="6">
        <v>34.770000000000003</v>
      </c>
      <c r="G67" s="6">
        <v>37.130000000000003</v>
      </c>
      <c r="H67" s="6" t="s">
        <v>33</v>
      </c>
      <c r="I67" s="7">
        <v>1.3</v>
      </c>
    </row>
    <row r="68" spans="1:9" x14ac:dyDescent="0.2">
      <c r="A68" s="5">
        <v>61</v>
      </c>
      <c r="B68" s="6">
        <v>28.17</v>
      </c>
      <c r="C68" s="6">
        <v>28.61</v>
      </c>
      <c r="D68" s="6">
        <v>28.93</v>
      </c>
      <c r="E68" s="6">
        <v>31.19</v>
      </c>
      <c r="F68" s="6">
        <v>35.76</v>
      </c>
      <c r="G68" s="7">
        <v>38.200000000000003</v>
      </c>
      <c r="H68" s="6" t="s">
        <v>33</v>
      </c>
      <c r="I68" s="5"/>
    </row>
    <row r="69" spans="1:9" x14ac:dyDescent="0.2">
      <c r="A69" s="5">
        <v>62</v>
      </c>
      <c r="B69" s="6">
        <v>28.95</v>
      </c>
      <c r="C69" s="6">
        <v>29.42</v>
      </c>
      <c r="D69" s="6">
        <v>29.76</v>
      </c>
      <c r="E69" s="6">
        <v>32.119999999999997</v>
      </c>
      <c r="F69" s="7">
        <v>36.9</v>
      </c>
      <c r="G69" s="6">
        <v>39.47</v>
      </c>
      <c r="H69" s="6" t="s">
        <v>33</v>
      </c>
      <c r="I69" s="5"/>
    </row>
    <row r="70" spans="1:9" x14ac:dyDescent="0.2">
      <c r="A70" s="5">
        <v>63</v>
      </c>
      <c r="B70" s="6">
        <v>29.78</v>
      </c>
      <c r="C70" s="6">
        <v>30.29</v>
      </c>
      <c r="D70" s="6">
        <v>30.65</v>
      </c>
      <c r="E70" s="6">
        <v>33.159999999999997</v>
      </c>
      <c r="F70" s="6">
        <v>38.25</v>
      </c>
      <c r="G70" s="7">
        <v>41</v>
      </c>
      <c r="H70" s="6" t="s">
        <v>33</v>
      </c>
      <c r="I70" s="5"/>
    </row>
    <row r="71" spans="1:9" x14ac:dyDescent="0.2">
      <c r="A71" s="5">
        <v>64</v>
      </c>
      <c r="B71" s="6">
        <v>30.66</v>
      </c>
      <c r="C71" s="6">
        <v>31.22</v>
      </c>
      <c r="D71" s="6">
        <v>31.62</v>
      </c>
      <c r="E71" s="6">
        <v>34.32</v>
      </c>
      <c r="F71" s="6">
        <v>39.86</v>
      </c>
      <c r="G71" s="6">
        <v>42.85</v>
      </c>
      <c r="H71" s="6" t="s">
        <v>33</v>
      </c>
      <c r="I71" s="5"/>
    </row>
    <row r="72" spans="1:9" x14ac:dyDescent="0.2">
      <c r="A72" s="5">
        <v>65</v>
      </c>
      <c r="B72" s="6">
        <v>31.62</v>
      </c>
      <c r="C72" s="6">
        <v>32.24</v>
      </c>
      <c r="D72" s="6">
        <v>32.69</v>
      </c>
      <c r="E72" s="6">
        <v>35.64</v>
      </c>
      <c r="F72" s="6">
        <v>41.78</v>
      </c>
      <c r="G72" s="6">
        <v>45.11</v>
      </c>
      <c r="H72" s="6" t="s">
        <v>33</v>
      </c>
      <c r="I72" s="5"/>
    </row>
    <row r="73" spans="1:9" x14ac:dyDescent="0.2">
      <c r="A73" s="5">
        <v>66</v>
      </c>
      <c r="B73" s="6">
        <v>32.659999999999997</v>
      </c>
      <c r="C73" s="6">
        <v>33.36</v>
      </c>
      <c r="D73" s="6">
        <v>33.869999999999997</v>
      </c>
      <c r="E73" s="6">
        <v>37.15</v>
      </c>
      <c r="F73" s="6">
        <v>44.08</v>
      </c>
      <c r="G73" s="6">
        <v>47.86</v>
      </c>
      <c r="H73" s="6" t="s">
        <v>33</v>
      </c>
      <c r="I73" s="5"/>
    </row>
    <row r="74" spans="1:9" x14ac:dyDescent="0.2">
      <c r="A74" s="5">
        <v>67</v>
      </c>
      <c r="B74" s="6">
        <v>33.81</v>
      </c>
      <c r="C74" s="6">
        <v>34.61</v>
      </c>
      <c r="D74" s="6">
        <v>35.19</v>
      </c>
      <c r="E74" s="6">
        <v>38.880000000000003</v>
      </c>
      <c r="F74" s="6">
        <v>46.83</v>
      </c>
      <c r="G74" s="7">
        <v>51.2</v>
      </c>
      <c r="H74" s="6" t="s">
        <v>33</v>
      </c>
      <c r="I74" s="5"/>
    </row>
    <row r="75" spans="1:9" x14ac:dyDescent="0.2">
      <c r="A75" s="5">
        <v>68</v>
      </c>
      <c r="B75" s="6">
        <v>35.07</v>
      </c>
      <c r="C75" s="7">
        <v>36</v>
      </c>
      <c r="D75" s="6">
        <v>36.68</v>
      </c>
      <c r="E75" s="6">
        <v>40.880000000000003</v>
      </c>
      <c r="F75" s="7">
        <v>50.1</v>
      </c>
      <c r="G75" s="6">
        <v>55.21</v>
      </c>
      <c r="H75" s="6" t="s">
        <v>33</v>
      </c>
      <c r="I75" s="5"/>
    </row>
    <row r="76" spans="1:9" x14ac:dyDescent="0.2">
      <c r="A76" s="5">
        <v>69</v>
      </c>
      <c r="B76" s="6">
        <v>36.479999999999997</v>
      </c>
      <c r="C76" s="6">
        <v>37.56</v>
      </c>
      <c r="D76" s="6">
        <v>38.35</v>
      </c>
      <c r="E76" s="6">
        <v>43.18</v>
      </c>
      <c r="F76" s="6">
        <v>53.97</v>
      </c>
      <c r="G76" s="6">
        <v>60.01</v>
      </c>
      <c r="H76" s="6" t="s">
        <v>33</v>
      </c>
      <c r="I76" s="5"/>
    </row>
    <row r="77" spans="1:9" x14ac:dyDescent="0.2">
      <c r="A77" s="5">
        <v>70</v>
      </c>
      <c r="B77" s="6">
        <v>38.06</v>
      </c>
      <c r="C77" s="6">
        <v>39.31</v>
      </c>
      <c r="D77" s="6">
        <v>40.24</v>
      </c>
      <c r="E77" s="6">
        <v>45.82</v>
      </c>
      <c r="F77" s="6">
        <v>58.51</v>
      </c>
      <c r="G77" s="6">
        <v>65.69</v>
      </c>
      <c r="H77" s="6" t="s">
        <v>33</v>
      </c>
      <c r="I77" s="5"/>
    </row>
  </sheetData>
  <phoneticPr fontId="4" type="noConversion"/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indexed="10"/>
  </sheetPr>
  <dimension ref="A1:I77"/>
  <sheetViews>
    <sheetView workbookViewId="0">
      <pane ySplit="3" topLeftCell="A4" activePane="bottomLeft" state="frozen"/>
      <selection pane="bottomLeft" activeCell="A7" sqref="A7"/>
    </sheetView>
  </sheetViews>
  <sheetFormatPr defaultColWidth="8.6640625" defaultRowHeight="15" x14ac:dyDescent="0.2"/>
  <cols>
    <col min="1" max="1" width="7" style="1" customWidth="1"/>
    <col min="2" max="7" width="8" style="1" customWidth="1"/>
    <col min="8" max="9" width="7" style="1" customWidth="1"/>
  </cols>
  <sheetData>
    <row r="1" spans="1:9" x14ac:dyDescent="0.2">
      <c r="A1" s="2"/>
      <c r="B1" s="2"/>
      <c r="C1" s="2"/>
      <c r="D1" s="2"/>
      <c r="E1" s="2"/>
      <c r="F1" s="2"/>
      <c r="G1" s="2"/>
      <c r="H1" s="2"/>
      <c r="I1" s="2"/>
    </row>
    <row r="2" spans="1:9" x14ac:dyDescent="0.2">
      <c r="A2" s="36" t="s">
        <v>40</v>
      </c>
      <c r="B2" s="2"/>
      <c r="C2" s="2"/>
      <c r="D2" s="2"/>
      <c r="E2" s="3" t="s">
        <v>41</v>
      </c>
      <c r="F2" s="2"/>
      <c r="G2" s="2"/>
      <c r="H2" s="3" t="s">
        <v>1</v>
      </c>
      <c r="I2" s="2"/>
    </row>
    <row r="3" spans="1:9" x14ac:dyDescent="0.2">
      <c r="A3" s="2"/>
      <c r="B3" s="2"/>
      <c r="C3" s="29" t="s">
        <v>43</v>
      </c>
      <c r="D3" s="2"/>
      <c r="E3" s="2"/>
      <c r="F3" s="2"/>
      <c r="G3" s="2"/>
      <c r="H3" s="2"/>
      <c r="I3" s="2"/>
    </row>
    <row r="4" spans="1:9" x14ac:dyDescent="0.2">
      <c r="A4" s="8"/>
      <c r="B4" s="8"/>
      <c r="C4" s="8"/>
      <c r="D4" s="8"/>
      <c r="E4" s="8"/>
      <c r="F4" s="8"/>
      <c r="G4" s="32"/>
      <c r="H4" s="35" t="s">
        <v>45</v>
      </c>
      <c r="I4" s="8"/>
    </row>
    <row r="5" spans="1:9" x14ac:dyDescent="0.2">
      <c r="A5" s="30" t="s">
        <v>3</v>
      </c>
      <c r="B5" s="30" t="s">
        <v>25</v>
      </c>
      <c r="C5" s="30" t="s">
        <v>26</v>
      </c>
      <c r="D5" s="30" t="s">
        <v>6</v>
      </c>
      <c r="E5" s="30" t="s">
        <v>7</v>
      </c>
      <c r="F5" s="30" t="s">
        <v>6</v>
      </c>
      <c r="G5" s="33" t="s">
        <v>7</v>
      </c>
      <c r="H5" s="30" t="s">
        <v>47</v>
      </c>
      <c r="I5" s="30" t="s">
        <v>46</v>
      </c>
    </row>
    <row r="6" spans="1:9" x14ac:dyDescent="0.2">
      <c r="A6" s="31" t="s">
        <v>8</v>
      </c>
      <c r="B6" s="31" t="s">
        <v>44</v>
      </c>
      <c r="C6" s="31" t="s">
        <v>44</v>
      </c>
      <c r="D6" s="31" t="s">
        <v>44</v>
      </c>
      <c r="E6" s="31" t="s">
        <v>44</v>
      </c>
      <c r="F6" s="31" t="s">
        <v>10</v>
      </c>
      <c r="G6" s="34" t="s">
        <v>10</v>
      </c>
      <c r="H6" s="31" t="s">
        <v>49</v>
      </c>
      <c r="I6" s="31" t="s">
        <v>48</v>
      </c>
    </row>
    <row r="7" spans="1:9" x14ac:dyDescent="0.2">
      <c r="A7" s="5">
        <v>0</v>
      </c>
      <c r="B7" s="6" t="s">
        <v>33</v>
      </c>
      <c r="C7" s="6" t="s">
        <v>33</v>
      </c>
      <c r="D7" s="6" t="s">
        <v>33</v>
      </c>
      <c r="E7" s="6">
        <v>5.79</v>
      </c>
      <c r="F7" s="6" t="s">
        <v>33</v>
      </c>
      <c r="G7" s="6" t="s">
        <v>33</v>
      </c>
      <c r="H7" s="6" t="s">
        <v>33</v>
      </c>
      <c r="I7" s="5" t="s">
        <v>50</v>
      </c>
    </row>
    <row r="8" spans="1:9" x14ac:dyDescent="0.2">
      <c r="A8" s="5">
        <v>1</v>
      </c>
      <c r="B8" s="6" t="s">
        <v>33</v>
      </c>
      <c r="C8" s="6" t="s">
        <v>33</v>
      </c>
      <c r="D8" s="6" t="s">
        <v>33</v>
      </c>
      <c r="E8" s="6">
        <v>5.8</v>
      </c>
      <c r="F8" s="6" t="s">
        <v>33</v>
      </c>
      <c r="G8" s="6" t="s">
        <v>33</v>
      </c>
      <c r="H8" s="6" t="s">
        <v>33</v>
      </c>
      <c r="I8" s="5" t="s">
        <v>50</v>
      </c>
    </row>
    <row r="9" spans="1:9" x14ac:dyDescent="0.2">
      <c r="A9" s="5">
        <v>2</v>
      </c>
      <c r="B9" s="6" t="s">
        <v>33</v>
      </c>
      <c r="C9" s="6" t="s">
        <v>33</v>
      </c>
      <c r="D9" s="6" t="s">
        <v>33</v>
      </c>
      <c r="E9" s="6">
        <v>5.82</v>
      </c>
      <c r="F9" s="6" t="s">
        <v>33</v>
      </c>
      <c r="G9" s="6" t="s">
        <v>33</v>
      </c>
      <c r="H9" s="6" t="s">
        <v>33</v>
      </c>
      <c r="I9" s="5" t="s">
        <v>50</v>
      </c>
    </row>
    <row r="10" spans="1:9" x14ac:dyDescent="0.2">
      <c r="A10" s="5">
        <v>3</v>
      </c>
      <c r="B10" s="6" t="s">
        <v>33</v>
      </c>
      <c r="C10" s="6" t="s">
        <v>33</v>
      </c>
      <c r="D10" s="6" t="s">
        <v>33</v>
      </c>
      <c r="E10" s="6">
        <v>5.86</v>
      </c>
      <c r="F10" s="6" t="s">
        <v>33</v>
      </c>
      <c r="G10" s="6" t="s">
        <v>33</v>
      </c>
      <c r="H10" s="6" t="s">
        <v>33</v>
      </c>
      <c r="I10" s="5" t="s">
        <v>50</v>
      </c>
    </row>
    <row r="11" spans="1:9" x14ac:dyDescent="0.2">
      <c r="A11" s="5">
        <v>4</v>
      </c>
      <c r="B11" s="6" t="s">
        <v>33</v>
      </c>
      <c r="C11" s="6" t="s">
        <v>33</v>
      </c>
      <c r="D11" s="6" t="s">
        <v>33</v>
      </c>
      <c r="E11" s="6">
        <v>5.94</v>
      </c>
      <c r="F11" s="6" t="s">
        <v>33</v>
      </c>
      <c r="G11" s="6" t="s">
        <v>33</v>
      </c>
      <c r="H11" s="6" t="s">
        <v>33</v>
      </c>
      <c r="I11" s="5" t="s">
        <v>50</v>
      </c>
    </row>
    <row r="12" spans="1:9" x14ac:dyDescent="0.2">
      <c r="A12" s="5">
        <v>5</v>
      </c>
      <c r="B12" s="6" t="s">
        <v>33</v>
      </c>
      <c r="C12" s="6" t="s">
        <v>33</v>
      </c>
      <c r="D12" s="6" t="s">
        <v>33</v>
      </c>
      <c r="E12" s="6">
        <v>6.03</v>
      </c>
      <c r="F12" s="6" t="s">
        <v>33</v>
      </c>
      <c r="G12" s="6" t="s">
        <v>33</v>
      </c>
      <c r="H12" s="6" t="s">
        <v>33</v>
      </c>
      <c r="I12" s="7">
        <v>1.5</v>
      </c>
    </row>
    <row r="13" spans="1:9" x14ac:dyDescent="0.2">
      <c r="A13" s="5">
        <v>6</v>
      </c>
      <c r="B13" s="6" t="s">
        <v>33</v>
      </c>
      <c r="C13" s="6" t="s">
        <v>33</v>
      </c>
      <c r="D13" s="6" t="s">
        <v>33</v>
      </c>
      <c r="E13" s="6">
        <v>6.13</v>
      </c>
      <c r="F13" s="6" t="s">
        <v>33</v>
      </c>
      <c r="G13" s="6" t="s">
        <v>33</v>
      </c>
      <c r="H13" s="6" t="s">
        <v>33</v>
      </c>
      <c r="I13" s="7">
        <v>1.5</v>
      </c>
    </row>
    <row r="14" spans="1:9" x14ac:dyDescent="0.2">
      <c r="A14" s="5">
        <v>7</v>
      </c>
      <c r="B14" s="6" t="s">
        <v>33</v>
      </c>
      <c r="C14" s="6" t="s">
        <v>33</v>
      </c>
      <c r="D14" s="6" t="s">
        <v>33</v>
      </c>
      <c r="E14" s="6">
        <v>6.28</v>
      </c>
      <c r="F14" s="6" t="s">
        <v>33</v>
      </c>
      <c r="G14" s="6" t="s">
        <v>33</v>
      </c>
      <c r="H14" s="6" t="s">
        <v>33</v>
      </c>
      <c r="I14" s="7">
        <v>1.5</v>
      </c>
    </row>
    <row r="15" spans="1:9" x14ac:dyDescent="0.2">
      <c r="A15" s="5">
        <v>8</v>
      </c>
      <c r="B15" s="6" t="s">
        <v>33</v>
      </c>
      <c r="C15" s="6" t="s">
        <v>33</v>
      </c>
      <c r="D15" s="6" t="s">
        <v>33</v>
      </c>
      <c r="E15" s="6">
        <v>6.48</v>
      </c>
      <c r="F15" s="6" t="s">
        <v>33</v>
      </c>
      <c r="G15" s="6" t="s">
        <v>33</v>
      </c>
      <c r="H15" s="6" t="s">
        <v>33</v>
      </c>
      <c r="I15" s="7">
        <v>1.5</v>
      </c>
    </row>
    <row r="16" spans="1:9" x14ac:dyDescent="0.2">
      <c r="A16" s="5">
        <v>9</v>
      </c>
      <c r="B16" s="6" t="s">
        <v>33</v>
      </c>
      <c r="C16" s="6" t="s">
        <v>33</v>
      </c>
      <c r="D16" s="6" t="s">
        <v>33</v>
      </c>
      <c r="E16" s="6">
        <v>6.73</v>
      </c>
      <c r="F16" s="6" t="s">
        <v>33</v>
      </c>
      <c r="G16" s="6" t="s">
        <v>33</v>
      </c>
      <c r="H16" s="6" t="s">
        <v>33</v>
      </c>
      <c r="I16" s="7">
        <v>1.5</v>
      </c>
    </row>
    <row r="17" spans="1:9" x14ac:dyDescent="0.2">
      <c r="A17" s="5">
        <v>10</v>
      </c>
      <c r="B17" s="6" t="s">
        <v>33</v>
      </c>
      <c r="C17" s="6" t="s">
        <v>33</v>
      </c>
      <c r="D17" s="6" t="s">
        <v>33</v>
      </c>
      <c r="E17" s="6">
        <v>7.03</v>
      </c>
      <c r="F17" s="6" t="s">
        <v>33</v>
      </c>
      <c r="G17" s="6" t="s">
        <v>33</v>
      </c>
      <c r="H17" s="6" t="s">
        <v>33</v>
      </c>
      <c r="I17" s="7">
        <v>1.5</v>
      </c>
    </row>
    <row r="18" spans="1:9" x14ac:dyDescent="0.2">
      <c r="A18" s="5">
        <v>11</v>
      </c>
      <c r="B18" s="6" t="s">
        <v>33</v>
      </c>
      <c r="C18" s="6" t="s">
        <v>33</v>
      </c>
      <c r="D18" s="6" t="s">
        <v>33</v>
      </c>
      <c r="E18" s="6">
        <v>7.35</v>
      </c>
      <c r="F18" s="6" t="s">
        <v>33</v>
      </c>
      <c r="G18" s="6" t="s">
        <v>33</v>
      </c>
      <c r="H18" s="6" t="s">
        <v>33</v>
      </c>
      <c r="I18" s="7">
        <v>1.5</v>
      </c>
    </row>
    <row r="19" spans="1:9" x14ac:dyDescent="0.2">
      <c r="A19" s="5">
        <v>12</v>
      </c>
      <c r="B19" s="6" t="s">
        <v>33</v>
      </c>
      <c r="C19" s="6" t="s">
        <v>33</v>
      </c>
      <c r="D19" s="6" t="s">
        <v>33</v>
      </c>
      <c r="E19" s="6">
        <v>7.7</v>
      </c>
      <c r="F19" s="6" t="s">
        <v>33</v>
      </c>
      <c r="G19" s="6" t="s">
        <v>33</v>
      </c>
      <c r="H19" s="6" t="s">
        <v>33</v>
      </c>
      <c r="I19" s="7">
        <v>1.5</v>
      </c>
    </row>
    <row r="20" spans="1:9" x14ac:dyDescent="0.2">
      <c r="A20" s="5">
        <v>13</v>
      </c>
      <c r="B20" s="6" t="s">
        <v>33</v>
      </c>
      <c r="C20" s="6" t="s">
        <v>33</v>
      </c>
      <c r="D20" s="6" t="s">
        <v>33</v>
      </c>
      <c r="E20" s="6">
        <v>8.07</v>
      </c>
      <c r="F20" s="6" t="s">
        <v>33</v>
      </c>
      <c r="G20" s="6" t="s">
        <v>33</v>
      </c>
      <c r="H20" s="6" t="s">
        <v>33</v>
      </c>
      <c r="I20" s="7">
        <v>1.5</v>
      </c>
    </row>
    <row r="21" spans="1:9" x14ac:dyDescent="0.2">
      <c r="A21" s="5">
        <v>14</v>
      </c>
      <c r="B21" s="6" t="s">
        <v>33</v>
      </c>
      <c r="C21" s="6" t="s">
        <v>33</v>
      </c>
      <c r="D21" s="6" t="s">
        <v>33</v>
      </c>
      <c r="E21" s="7">
        <v>8.4700000000000006</v>
      </c>
      <c r="F21" s="6" t="s">
        <v>33</v>
      </c>
      <c r="G21" s="6" t="s">
        <v>33</v>
      </c>
      <c r="H21" s="6" t="s">
        <v>33</v>
      </c>
      <c r="I21" s="7">
        <v>1.5</v>
      </c>
    </row>
    <row r="22" spans="1:9" x14ac:dyDescent="0.2">
      <c r="A22" s="5">
        <v>15</v>
      </c>
      <c r="B22" s="6" t="s">
        <v>33</v>
      </c>
      <c r="C22" s="6" t="s">
        <v>33</v>
      </c>
      <c r="D22" s="6" t="s">
        <v>33</v>
      </c>
      <c r="E22" s="7">
        <v>8.8800000000000008</v>
      </c>
      <c r="F22" s="6" t="s">
        <v>33</v>
      </c>
      <c r="G22" s="6" t="s">
        <v>33</v>
      </c>
      <c r="H22" s="6">
        <v>0.15</v>
      </c>
      <c r="I22" s="7">
        <v>1.5</v>
      </c>
    </row>
    <row r="23" spans="1:9" x14ac:dyDescent="0.2">
      <c r="A23" s="5">
        <v>16</v>
      </c>
      <c r="B23" s="6" t="s">
        <v>33</v>
      </c>
      <c r="C23" s="6" t="s">
        <v>33</v>
      </c>
      <c r="D23" s="6" t="s">
        <v>33</v>
      </c>
      <c r="E23" s="6">
        <v>8.98</v>
      </c>
      <c r="F23" s="6" t="s">
        <v>33</v>
      </c>
      <c r="G23" s="6" t="s">
        <v>33</v>
      </c>
      <c r="H23" s="6">
        <v>0.15</v>
      </c>
      <c r="I23" s="7">
        <v>1.5</v>
      </c>
    </row>
    <row r="24" spans="1:9" x14ac:dyDescent="0.2">
      <c r="A24" s="5">
        <v>17</v>
      </c>
      <c r="B24" s="6" t="s">
        <v>33</v>
      </c>
      <c r="C24" s="6" t="s">
        <v>33</v>
      </c>
      <c r="D24" s="6" t="s">
        <v>33</v>
      </c>
      <c r="E24" s="7">
        <v>9.1300000000000008</v>
      </c>
      <c r="F24" s="6" t="s">
        <v>33</v>
      </c>
      <c r="G24" s="6" t="s">
        <v>33</v>
      </c>
      <c r="H24" s="6">
        <v>0.15</v>
      </c>
      <c r="I24" s="7">
        <v>1.5</v>
      </c>
    </row>
    <row r="25" spans="1:9" x14ac:dyDescent="0.2">
      <c r="A25" s="5">
        <v>18</v>
      </c>
      <c r="B25" s="6">
        <v>8.69</v>
      </c>
      <c r="C25" s="6">
        <v>8.6999999999999993</v>
      </c>
      <c r="D25" s="6">
        <v>8.76</v>
      </c>
      <c r="E25" s="7">
        <v>9.3000000000000007</v>
      </c>
      <c r="F25" s="6">
        <v>11.57</v>
      </c>
      <c r="G25" s="6">
        <v>12.63</v>
      </c>
      <c r="H25" s="6">
        <v>0.15</v>
      </c>
      <c r="I25" s="7">
        <v>1.5</v>
      </c>
    </row>
    <row r="26" spans="1:9" x14ac:dyDescent="0.2">
      <c r="A26" s="5">
        <v>19</v>
      </c>
      <c r="B26" s="6">
        <v>8.84</v>
      </c>
      <c r="C26" s="6">
        <v>8.85</v>
      </c>
      <c r="D26" s="6">
        <v>8.91</v>
      </c>
      <c r="E26" s="6">
        <v>9.48</v>
      </c>
      <c r="F26" s="6">
        <v>11.72</v>
      </c>
      <c r="G26" s="6">
        <v>12.78</v>
      </c>
      <c r="H26" s="6">
        <v>0.15</v>
      </c>
      <c r="I26" s="7">
        <v>1.5</v>
      </c>
    </row>
    <row r="27" spans="1:9" x14ac:dyDescent="0.2">
      <c r="A27" s="5">
        <v>20</v>
      </c>
      <c r="B27" s="6">
        <v>9.0399999999999991</v>
      </c>
      <c r="C27" s="6">
        <v>9.0500000000000007</v>
      </c>
      <c r="D27" s="7">
        <v>9.11</v>
      </c>
      <c r="E27" s="6">
        <v>9.68</v>
      </c>
      <c r="F27" s="6">
        <v>11.92</v>
      </c>
      <c r="G27" s="6">
        <v>12.98</v>
      </c>
      <c r="H27" s="6">
        <v>0.16</v>
      </c>
      <c r="I27" s="7">
        <v>1.44</v>
      </c>
    </row>
    <row r="28" spans="1:9" x14ac:dyDescent="0.2">
      <c r="A28" s="5">
        <v>21</v>
      </c>
      <c r="B28" s="6">
        <v>9.2899999999999991</v>
      </c>
      <c r="C28" s="6">
        <v>9.3000000000000007</v>
      </c>
      <c r="D28" s="6">
        <v>9.36</v>
      </c>
      <c r="E28" s="6">
        <v>9.99</v>
      </c>
      <c r="F28" s="6">
        <v>12.17</v>
      </c>
      <c r="G28" s="6">
        <v>13.23</v>
      </c>
      <c r="H28" s="6">
        <v>0.16</v>
      </c>
      <c r="I28" s="7">
        <v>1.4</v>
      </c>
    </row>
    <row r="29" spans="1:9" x14ac:dyDescent="0.2">
      <c r="A29" s="5">
        <v>22</v>
      </c>
      <c r="B29" s="6">
        <v>9.59</v>
      </c>
      <c r="C29" s="6">
        <v>9.6</v>
      </c>
      <c r="D29" s="6">
        <v>9.66</v>
      </c>
      <c r="E29" s="6">
        <v>10.43</v>
      </c>
      <c r="F29" s="6">
        <v>12.47</v>
      </c>
      <c r="G29" s="6">
        <v>13.53</v>
      </c>
      <c r="H29" s="6">
        <v>0.16</v>
      </c>
      <c r="I29" s="7">
        <v>1.36</v>
      </c>
    </row>
    <row r="30" spans="1:9" x14ac:dyDescent="0.2">
      <c r="A30" s="5">
        <v>23</v>
      </c>
      <c r="B30" s="6">
        <v>9.94</v>
      </c>
      <c r="C30" s="6">
        <v>9.9499999999999993</v>
      </c>
      <c r="D30" s="6">
        <v>10.01</v>
      </c>
      <c r="E30" s="6">
        <v>10.89</v>
      </c>
      <c r="F30" s="6">
        <v>12.82</v>
      </c>
      <c r="G30" s="6">
        <v>13.88</v>
      </c>
      <c r="H30" s="6">
        <v>0.16</v>
      </c>
      <c r="I30" s="6">
        <v>1.33</v>
      </c>
    </row>
    <row r="31" spans="1:9" x14ac:dyDescent="0.2">
      <c r="A31" s="5">
        <v>24</v>
      </c>
      <c r="B31" s="6">
        <v>10.34</v>
      </c>
      <c r="C31" s="6">
        <v>10.35</v>
      </c>
      <c r="D31" s="6">
        <v>10.41</v>
      </c>
      <c r="E31" s="6">
        <v>11.37</v>
      </c>
      <c r="F31" s="6">
        <v>13.22</v>
      </c>
      <c r="G31" s="6">
        <v>14.28</v>
      </c>
      <c r="H31" s="6">
        <v>0.17</v>
      </c>
      <c r="I31" s="7">
        <v>1.3</v>
      </c>
    </row>
    <row r="32" spans="1:9" x14ac:dyDescent="0.2">
      <c r="A32" s="5">
        <v>25</v>
      </c>
      <c r="B32" s="6">
        <v>10.72</v>
      </c>
      <c r="C32" s="6">
        <v>10.8</v>
      </c>
      <c r="D32" s="7">
        <v>10.86</v>
      </c>
      <c r="E32" s="7">
        <v>11.86</v>
      </c>
      <c r="F32" s="6">
        <v>13.67</v>
      </c>
      <c r="G32" s="6">
        <v>14.73</v>
      </c>
      <c r="H32" s="6">
        <v>0.17</v>
      </c>
      <c r="I32" s="6">
        <v>1.28</v>
      </c>
    </row>
    <row r="33" spans="1:9" x14ac:dyDescent="0.2">
      <c r="A33" s="5">
        <v>26</v>
      </c>
      <c r="B33" s="6">
        <v>11.11</v>
      </c>
      <c r="C33" s="6">
        <v>11.3</v>
      </c>
      <c r="D33" s="6">
        <v>11.37</v>
      </c>
      <c r="E33" s="7">
        <v>12.35</v>
      </c>
      <c r="F33" s="6">
        <v>14.42</v>
      </c>
      <c r="G33" s="6">
        <v>15.41</v>
      </c>
      <c r="H33" s="6">
        <v>0.18</v>
      </c>
      <c r="I33" s="6">
        <v>1.26</v>
      </c>
    </row>
    <row r="34" spans="1:9" x14ac:dyDescent="0.2">
      <c r="A34" s="5">
        <v>27</v>
      </c>
      <c r="B34" s="6">
        <v>11.5</v>
      </c>
      <c r="C34" s="6">
        <v>11.76</v>
      </c>
      <c r="D34" s="7">
        <v>11.84</v>
      </c>
      <c r="E34" s="7">
        <v>12.82</v>
      </c>
      <c r="F34" s="6">
        <v>15.11</v>
      </c>
      <c r="G34" s="6">
        <v>16.079999999999998</v>
      </c>
      <c r="H34" s="6">
        <v>0.18</v>
      </c>
      <c r="I34" s="7">
        <v>1.25</v>
      </c>
    </row>
    <row r="35" spans="1:9" x14ac:dyDescent="0.2">
      <c r="A35" s="5">
        <v>28</v>
      </c>
      <c r="B35" s="6">
        <v>11.91</v>
      </c>
      <c r="C35" s="7">
        <v>12.21</v>
      </c>
      <c r="D35" s="6">
        <v>12.29</v>
      </c>
      <c r="E35" s="7">
        <v>13.29</v>
      </c>
      <c r="F35" s="6">
        <v>15.72</v>
      </c>
      <c r="G35" s="6">
        <v>16.71</v>
      </c>
      <c r="H35" s="6">
        <v>0.19</v>
      </c>
      <c r="I35" s="6">
        <v>1.24</v>
      </c>
    </row>
    <row r="36" spans="1:9" x14ac:dyDescent="0.2">
      <c r="A36" s="5">
        <v>29</v>
      </c>
      <c r="B36" s="6">
        <v>12.32</v>
      </c>
      <c r="C36" s="6">
        <v>12.63</v>
      </c>
      <c r="D36" s="6">
        <v>12.72</v>
      </c>
      <c r="E36" s="6">
        <v>13.75</v>
      </c>
      <c r="F36" s="6">
        <v>16.28</v>
      </c>
      <c r="G36" s="6">
        <v>17.3</v>
      </c>
      <c r="H36" s="6">
        <v>0.19</v>
      </c>
      <c r="I36" s="6">
        <v>1.23</v>
      </c>
    </row>
    <row r="37" spans="1:9" x14ac:dyDescent="0.2">
      <c r="A37" s="5">
        <v>30</v>
      </c>
      <c r="B37" s="6">
        <v>12.74</v>
      </c>
      <c r="C37" s="6">
        <v>13.04</v>
      </c>
      <c r="D37" s="6">
        <v>13.14</v>
      </c>
      <c r="E37" s="6">
        <v>14.2</v>
      </c>
      <c r="F37" s="6">
        <v>16.79</v>
      </c>
      <c r="G37" s="7">
        <v>17.87</v>
      </c>
      <c r="H37" s="6">
        <v>0.2</v>
      </c>
      <c r="I37" s="6">
        <v>1.23</v>
      </c>
    </row>
    <row r="38" spans="1:9" x14ac:dyDescent="0.2">
      <c r="A38" s="5">
        <v>31</v>
      </c>
      <c r="B38" s="6">
        <v>13.17</v>
      </c>
      <c r="C38" s="6">
        <v>13.44</v>
      </c>
      <c r="D38" s="7">
        <v>13.55</v>
      </c>
      <c r="E38" s="6">
        <v>14.65</v>
      </c>
      <c r="F38" s="6">
        <v>17.27</v>
      </c>
      <c r="G38" s="6">
        <v>18.399999999999999</v>
      </c>
      <c r="H38" s="7">
        <v>0.21</v>
      </c>
      <c r="I38" s="6">
        <v>1.22</v>
      </c>
    </row>
    <row r="39" spans="1:9" x14ac:dyDescent="0.2">
      <c r="A39" s="5">
        <v>32</v>
      </c>
      <c r="B39" s="6">
        <v>13.6</v>
      </c>
      <c r="C39" s="6">
        <v>13.85</v>
      </c>
      <c r="D39" s="7">
        <v>13.95</v>
      </c>
      <c r="E39" s="6">
        <v>15.09</v>
      </c>
      <c r="F39" s="6">
        <v>17.73</v>
      </c>
      <c r="G39" s="7">
        <v>18.920000000000002</v>
      </c>
      <c r="H39" s="6">
        <v>0.22</v>
      </c>
      <c r="I39" s="6">
        <v>1.22</v>
      </c>
    </row>
    <row r="40" spans="1:9" x14ac:dyDescent="0.2">
      <c r="A40" s="5">
        <v>33</v>
      </c>
      <c r="B40" s="6">
        <v>14.04</v>
      </c>
      <c r="C40" s="6">
        <v>14.26</v>
      </c>
      <c r="D40" s="7">
        <v>14.36</v>
      </c>
      <c r="E40" s="7">
        <v>15.54</v>
      </c>
      <c r="F40" s="6">
        <v>18.18</v>
      </c>
      <c r="G40" s="6">
        <v>19.43</v>
      </c>
      <c r="H40" s="6">
        <v>0.23</v>
      </c>
      <c r="I40" s="6">
        <v>1.21</v>
      </c>
    </row>
    <row r="41" spans="1:9" x14ac:dyDescent="0.2">
      <c r="A41" s="5">
        <v>34</v>
      </c>
      <c r="B41" s="6">
        <v>14.49</v>
      </c>
      <c r="C41" s="6">
        <v>14.68</v>
      </c>
      <c r="D41" s="6">
        <v>14.78</v>
      </c>
      <c r="E41" s="6">
        <v>16</v>
      </c>
      <c r="F41" s="6">
        <v>18.64</v>
      </c>
      <c r="G41" s="6">
        <v>19.95</v>
      </c>
      <c r="H41" s="6">
        <v>0.24</v>
      </c>
      <c r="I41" s="6">
        <v>1.2</v>
      </c>
    </row>
    <row r="42" spans="1:9" x14ac:dyDescent="0.2">
      <c r="A42" s="5">
        <v>35</v>
      </c>
      <c r="B42" s="6">
        <v>14.95</v>
      </c>
      <c r="C42" s="6">
        <v>15.11</v>
      </c>
      <c r="D42" s="6">
        <v>15.22</v>
      </c>
      <c r="E42" s="6">
        <v>16.47</v>
      </c>
      <c r="F42" s="7">
        <v>19.12</v>
      </c>
      <c r="G42" s="6">
        <v>20.48</v>
      </c>
      <c r="H42" s="6">
        <v>0.26</v>
      </c>
      <c r="I42" s="6">
        <v>1.2</v>
      </c>
    </row>
    <row r="43" spans="1:9" x14ac:dyDescent="0.2">
      <c r="A43" s="5">
        <v>36</v>
      </c>
      <c r="B43" s="6">
        <v>15.42</v>
      </c>
      <c r="C43" s="6">
        <v>15.56</v>
      </c>
      <c r="D43" s="6">
        <v>15.68</v>
      </c>
      <c r="E43" s="6">
        <v>16.96</v>
      </c>
      <c r="F43" s="6">
        <v>19.64</v>
      </c>
      <c r="G43" s="6">
        <v>21.04</v>
      </c>
      <c r="H43" s="6">
        <v>0.28000000000000003</v>
      </c>
      <c r="I43" s="6">
        <v>1.2</v>
      </c>
    </row>
    <row r="44" spans="1:9" x14ac:dyDescent="0.2">
      <c r="A44" s="5">
        <v>37</v>
      </c>
      <c r="B44" s="6">
        <v>15.91</v>
      </c>
      <c r="C44" s="6">
        <v>16.04</v>
      </c>
      <c r="D44" s="6">
        <v>16.16</v>
      </c>
      <c r="E44" s="6">
        <v>17.48</v>
      </c>
      <c r="F44" s="6">
        <v>20.2</v>
      </c>
      <c r="G44" s="6">
        <v>21.65</v>
      </c>
      <c r="H44" s="6">
        <v>0.31</v>
      </c>
      <c r="I44" s="7">
        <v>1.19</v>
      </c>
    </row>
    <row r="45" spans="1:9" x14ac:dyDescent="0.2">
      <c r="A45" s="5">
        <v>38</v>
      </c>
      <c r="B45" s="6">
        <v>16.420000000000002</v>
      </c>
      <c r="C45" s="7">
        <v>16.54</v>
      </c>
      <c r="D45" s="6">
        <v>16.670000000000002</v>
      </c>
      <c r="E45" s="6">
        <v>18.03</v>
      </c>
      <c r="F45" s="6">
        <v>20.81</v>
      </c>
      <c r="G45" s="6">
        <v>22.31</v>
      </c>
      <c r="H45" s="6">
        <v>0.34</v>
      </c>
      <c r="I45" s="7">
        <v>1.18</v>
      </c>
    </row>
    <row r="46" spans="1:9" x14ac:dyDescent="0.2">
      <c r="A46" s="5">
        <v>39</v>
      </c>
      <c r="B46" s="6">
        <v>16.95</v>
      </c>
      <c r="C46" s="6">
        <v>17.079999999999998</v>
      </c>
      <c r="D46" s="6">
        <v>17.21</v>
      </c>
      <c r="E46" s="6">
        <v>18.61</v>
      </c>
      <c r="F46" s="6">
        <v>21.48</v>
      </c>
      <c r="G46" s="6">
        <v>23.03</v>
      </c>
      <c r="H46" s="6">
        <v>0.38</v>
      </c>
      <c r="I46" s="7">
        <v>1.18</v>
      </c>
    </row>
    <row r="47" spans="1:9" x14ac:dyDescent="0.2">
      <c r="A47" s="5">
        <v>40</v>
      </c>
      <c r="B47" s="6">
        <v>17.489999999999998</v>
      </c>
      <c r="C47" s="6">
        <v>17.64</v>
      </c>
      <c r="D47" s="6">
        <v>17.78</v>
      </c>
      <c r="E47" s="6">
        <v>19.23</v>
      </c>
      <c r="F47" s="6">
        <v>22.22</v>
      </c>
      <c r="G47" s="6">
        <v>23.82</v>
      </c>
      <c r="H47" s="6">
        <v>0.43</v>
      </c>
      <c r="I47" s="6">
        <v>1.18</v>
      </c>
    </row>
    <row r="48" spans="1:9" x14ac:dyDescent="0.2">
      <c r="A48" s="5">
        <v>41</v>
      </c>
      <c r="B48" s="7">
        <v>18.059999999999999</v>
      </c>
      <c r="C48" s="6">
        <v>18.22</v>
      </c>
      <c r="D48" s="6">
        <v>18.38</v>
      </c>
      <c r="E48" s="6">
        <v>19.89</v>
      </c>
      <c r="F48" s="6">
        <v>23.01</v>
      </c>
      <c r="G48" s="6">
        <v>24.68</v>
      </c>
      <c r="H48" s="6">
        <v>0.49</v>
      </c>
      <c r="I48" s="6">
        <v>1.17</v>
      </c>
    </row>
    <row r="49" spans="1:9" x14ac:dyDescent="0.2">
      <c r="A49" s="5">
        <v>42</v>
      </c>
      <c r="B49" s="7">
        <v>18.649999999999999</v>
      </c>
      <c r="C49" s="6">
        <v>18.84</v>
      </c>
      <c r="D49" s="6">
        <v>19.010000000000002</v>
      </c>
      <c r="E49" s="6">
        <v>20.58</v>
      </c>
      <c r="F49" s="6">
        <v>23.87</v>
      </c>
      <c r="G49" s="7">
        <v>25.6</v>
      </c>
      <c r="H49" s="6">
        <v>0.56000000000000005</v>
      </c>
      <c r="I49" s="6">
        <v>1.1599999999999999</v>
      </c>
    </row>
    <row r="50" spans="1:9" x14ac:dyDescent="0.2">
      <c r="A50" s="5">
        <v>43</v>
      </c>
      <c r="B50" s="6">
        <v>19.260000000000002</v>
      </c>
      <c r="C50" s="7">
        <v>19.48</v>
      </c>
      <c r="D50" s="6">
        <v>19.670000000000002</v>
      </c>
      <c r="E50" s="6">
        <v>21.31</v>
      </c>
      <c r="F50" s="6">
        <v>24.79</v>
      </c>
      <c r="G50" s="6">
        <v>26.59</v>
      </c>
      <c r="H50" s="6">
        <v>0.64</v>
      </c>
      <c r="I50" s="6">
        <v>1.1599999999999999</v>
      </c>
    </row>
    <row r="51" spans="1:9" x14ac:dyDescent="0.2">
      <c r="A51" s="5">
        <v>44</v>
      </c>
      <c r="B51" s="6">
        <v>19.89</v>
      </c>
      <c r="C51" s="6">
        <v>20.149999999999999</v>
      </c>
      <c r="D51" s="6">
        <v>20.350000000000001</v>
      </c>
      <c r="E51" s="7">
        <v>22.08</v>
      </c>
      <c r="F51" s="7">
        <v>25.75</v>
      </c>
      <c r="G51" s="6">
        <v>27.65</v>
      </c>
      <c r="H51" s="6">
        <v>0.73</v>
      </c>
      <c r="I51" s="6">
        <v>1.1499999999999999</v>
      </c>
    </row>
    <row r="52" spans="1:9" x14ac:dyDescent="0.2">
      <c r="A52" s="5">
        <v>45</v>
      </c>
      <c r="B52" s="6">
        <v>20.54</v>
      </c>
      <c r="C52" s="7">
        <v>20.84</v>
      </c>
      <c r="D52" s="6">
        <v>21.06</v>
      </c>
      <c r="E52" s="6">
        <v>22.87</v>
      </c>
      <c r="F52" s="6">
        <v>26.76</v>
      </c>
      <c r="G52" s="6">
        <v>28.75</v>
      </c>
      <c r="H52" s="6">
        <v>0.82</v>
      </c>
      <c r="I52" s="6">
        <v>1.1499999999999999</v>
      </c>
    </row>
    <row r="53" spans="1:9" x14ac:dyDescent="0.2">
      <c r="A53" s="5">
        <v>46</v>
      </c>
      <c r="B53" s="6">
        <v>21.21</v>
      </c>
      <c r="C53" s="6">
        <v>21.55</v>
      </c>
      <c r="D53" s="6">
        <v>21.79</v>
      </c>
      <c r="E53" s="6">
        <v>23.69</v>
      </c>
      <c r="F53" s="7">
        <v>27.8</v>
      </c>
      <c r="G53" s="7">
        <v>29.89</v>
      </c>
      <c r="H53" s="6">
        <v>0.94</v>
      </c>
      <c r="I53" s="6">
        <v>1.1399999999999999</v>
      </c>
    </row>
    <row r="54" spans="1:9" x14ac:dyDescent="0.2">
      <c r="A54" s="5">
        <v>47</v>
      </c>
      <c r="B54" s="6">
        <v>21.89</v>
      </c>
      <c r="C54" s="6">
        <v>22.27</v>
      </c>
      <c r="D54" s="6">
        <v>22.53</v>
      </c>
      <c r="E54" s="6">
        <v>24.53</v>
      </c>
      <c r="F54" s="6">
        <v>28.86</v>
      </c>
      <c r="G54" s="6">
        <v>31.07</v>
      </c>
      <c r="H54" s="6">
        <v>1.06</v>
      </c>
      <c r="I54" s="6">
        <v>1.1299999999999999</v>
      </c>
    </row>
    <row r="55" spans="1:9" x14ac:dyDescent="0.2">
      <c r="A55" s="5">
        <v>48</v>
      </c>
      <c r="B55" s="6">
        <v>22.59</v>
      </c>
      <c r="C55" s="6">
        <v>23</v>
      </c>
      <c r="D55" s="6">
        <v>23.29</v>
      </c>
      <c r="E55" s="6">
        <v>25.38</v>
      </c>
      <c r="F55" s="6">
        <v>29.93</v>
      </c>
      <c r="G55" s="7">
        <v>32.25</v>
      </c>
      <c r="H55" s="6">
        <v>1.19</v>
      </c>
      <c r="I55" s="6">
        <v>1.1200000000000001</v>
      </c>
    </row>
    <row r="56" spans="1:9" x14ac:dyDescent="0.2">
      <c r="A56" s="5">
        <v>49</v>
      </c>
      <c r="B56" s="6">
        <v>23.3</v>
      </c>
      <c r="C56" s="6">
        <v>23.74</v>
      </c>
      <c r="D56" s="6">
        <v>24.05</v>
      </c>
      <c r="E56" s="6">
        <v>26.24</v>
      </c>
      <c r="F56" s="6">
        <v>31</v>
      </c>
      <c r="G56" s="6">
        <v>33.44</v>
      </c>
      <c r="H56" s="6">
        <v>1.34</v>
      </c>
      <c r="I56" s="6">
        <v>1.1200000000000001</v>
      </c>
    </row>
    <row r="57" spans="1:9" x14ac:dyDescent="0.2">
      <c r="A57" s="5">
        <v>50</v>
      </c>
      <c r="B57" s="6">
        <v>24.01</v>
      </c>
      <c r="C57" s="6">
        <v>24.49</v>
      </c>
      <c r="D57" s="6">
        <v>24.81</v>
      </c>
      <c r="E57" s="6">
        <v>27.11</v>
      </c>
      <c r="F57" s="6">
        <v>32.06</v>
      </c>
      <c r="G57" s="6">
        <v>34.619999999999997</v>
      </c>
      <c r="H57" s="6">
        <v>1.52</v>
      </c>
      <c r="I57" s="6">
        <v>1.1100000000000001</v>
      </c>
    </row>
    <row r="58" spans="1:9" x14ac:dyDescent="0.2">
      <c r="A58" s="5">
        <v>51</v>
      </c>
      <c r="B58" s="6">
        <v>24.73</v>
      </c>
      <c r="C58" s="6">
        <v>25.24</v>
      </c>
      <c r="D58" s="7">
        <v>25.58</v>
      </c>
      <c r="E58" s="6">
        <v>27.98</v>
      </c>
      <c r="F58" s="6">
        <v>33.1</v>
      </c>
      <c r="G58" s="7">
        <v>35.770000000000003</v>
      </c>
      <c r="H58" s="6">
        <v>1.96</v>
      </c>
      <c r="I58" s="6">
        <v>1.1299999999999999</v>
      </c>
    </row>
    <row r="59" spans="1:9" x14ac:dyDescent="0.2">
      <c r="A59" s="5">
        <v>52</v>
      </c>
      <c r="B59" s="6">
        <v>25.46</v>
      </c>
      <c r="C59" s="7">
        <v>25.99</v>
      </c>
      <c r="D59" s="6">
        <v>26.35</v>
      </c>
      <c r="E59" s="6">
        <v>28.84</v>
      </c>
      <c r="F59" s="6">
        <v>34.11</v>
      </c>
      <c r="G59" s="7">
        <v>36.9</v>
      </c>
      <c r="H59" s="6">
        <v>2.19</v>
      </c>
      <c r="I59" s="6">
        <v>1.1499999999999999</v>
      </c>
    </row>
    <row r="60" spans="1:9" x14ac:dyDescent="0.2">
      <c r="A60" s="5">
        <v>53</v>
      </c>
      <c r="B60" s="7">
        <v>26.19</v>
      </c>
      <c r="C60" s="6">
        <v>26.73</v>
      </c>
      <c r="D60" s="6">
        <v>27.11</v>
      </c>
      <c r="E60" s="6">
        <v>29.69</v>
      </c>
      <c r="F60" s="6">
        <v>35.11</v>
      </c>
      <c r="G60" s="6">
        <v>38</v>
      </c>
      <c r="H60" s="6">
        <v>2.4500000000000002</v>
      </c>
      <c r="I60" s="6">
        <v>1.18</v>
      </c>
    </row>
    <row r="61" spans="1:9" x14ac:dyDescent="0.2">
      <c r="A61" s="5">
        <v>54</v>
      </c>
      <c r="B61" s="6">
        <v>26.93</v>
      </c>
      <c r="C61" s="6">
        <v>27.48</v>
      </c>
      <c r="D61" s="6">
        <v>27.88</v>
      </c>
      <c r="E61" s="6">
        <v>30.54</v>
      </c>
      <c r="F61" s="6">
        <v>36.08</v>
      </c>
      <c r="G61" s="6">
        <v>39.07</v>
      </c>
      <c r="H61" s="6">
        <v>2.74</v>
      </c>
      <c r="I61" s="6">
        <v>1.21</v>
      </c>
    </row>
    <row r="62" spans="1:9" x14ac:dyDescent="0.2">
      <c r="A62" s="5">
        <v>55</v>
      </c>
      <c r="B62" s="6">
        <v>27.67</v>
      </c>
      <c r="C62" s="6">
        <v>28.23</v>
      </c>
      <c r="D62" s="6">
        <v>28.64</v>
      </c>
      <c r="E62" s="6">
        <v>31.38</v>
      </c>
      <c r="F62" s="6">
        <v>37.04</v>
      </c>
      <c r="G62" s="6">
        <v>40.119999999999997</v>
      </c>
      <c r="H62" s="6">
        <v>3.06</v>
      </c>
      <c r="I62" s="6">
        <v>1.24</v>
      </c>
    </row>
    <row r="63" spans="1:9" x14ac:dyDescent="0.2">
      <c r="A63" s="5">
        <v>56</v>
      </c>
      <c r="B63" s="7">
        <v>28.42</v>
      </c>
      <c r="C63" s="6">
        <v>28.98</v>
      </c>
      <c r="D63" s="6">
        <v>29.41</v>
      </c>
      <c r="E63" s="6">
        <v>32.229999999999997</v>
      </c>
      <c r="F63" s="6">
        <v>38.01</v>
      </c>
      <c r="G63" s="6">
        <v>41.17</v>
      </c>
      <c r="H63" s="6" t="s">
        <v>33</v>
      </c>
      <c r="I63" s="6">
        <v>1.27</v>
      </c>
    </row>
    <row r="64" spans="1:9" x14ac:dyDescent="0.2">
      <c r="A64" s="5">
        <v>57</v>
      </c>
      <c r="B64" s="6">
        <v>29.17</v>
      </c>
      <c r="C64" s="6">
        <v>29.75</v>
      </c>
      <c r="D64" s="6">
        <v>30.19</v>
      </c>
      <c r="E64" s="6">
        <v>33.090000000000003</v>
      </c>
      <c r="F64" s="6">
        <v>39</v>
      </c>
      <c r="G64" s="6">
        <v>42.25</v>
      </c>
      <c r="H64" s="6" t="s">
        <v>33</v>
      </c>
      <c r="I64" s="6">
        <v>1.3</v>
      </c>
    </row>
    <row r="65" spans="1:9" x14ac:dyDescent="0.2">
      <c r="A65" s="5">
        <v>58</v>
      </c>
      <c r="B65" s="6">
        <v>29.95</v>
      </c>
      <c r="C65" s="6">
        <v>30.54</v>
      </c>
      <c r="D65" s="7">
        <v>30.99</v>
      </c>
      <c r="E65" s="7">
        <v>33.979999999999997</v>
      </c>
      <c r="F65" s="6">
        <v>40.049999999999997</v>
      </c>
      <c r="G65" s="6">
        <v>43.39</v>
      </c>
      <c r="H65" s="6" t="s">
        <v>33</v>
      </c>
      <c r="I65" s="6">
        <v>1.34</v>
      </c>
    </row>
    <row r="66" spans="1:9" x14ac:dyDescent="0.2">
      <c r="A66" s="5">
        <v>59</v>
      </c>
      <c r="B66" s="6">
        <v>30.75</v>
      </c>
      <c r="C66" s="6">
        <v>31.35</v>
      </c>
      <c r="D66" s="6">
        <v>31.83</v>
      </c>
      <c r="E66" s="6">
        <v>34.909999999999997</v>
      </c>
      <c r="F66" s="6">
        <v>41.19</v>
      </c>
      <c r="G66" s="6">
        <v>44.65</v>
      </c>
      <c r="H66" s="6" t="s">
        <v>33</v>
      </c>
      <c r="I66" s="6">
        <v>1.38</v>
      </c>
    </row>
    <row r="67" spans="1:9" x14ac:dyDescent="0.2">
      <c r="A67" s="5">
        <v>60</v>
      </c>
      <c r="B67" s="6">
        <v>31.58</v>
      </c>
      <c r="C67" s="6">
        <v>32.21</v>
      </c>
      <c r="D67" s="6">
        <v>32.71</v>
      </c>
      <c r="E67" s="6">
        <v>35.909999999999997</v>
      </c>
      <c r="F67" s="6">
        <v>42.48</v>
      </c>
      <c r="G67" s="6">
        <v>46.08</v>
      </c>
      <c r="H67" s="6" t="s">
        <v>33</v>
      </c>
      <c r="I67" s="7">
        <v>1.41</v>
      </c>
    </row>
    <row r="68" spans="1:9" x14ac:dyDescent="0.2">
      <c r="A68" s="5">
        <v>61</v>
      </c>
      <c r="B68" s="6">
        <v>32.46</v>
      </c>
      <c r="C68" s="6">
        <v>33.130000000000003</v>
      </c>
      <c r="D68" s="6">
        <v>33.659999999999997</v>
      </c>
      <c r="E68" s="6">
        <v>37.01</v>
      </c>
      <c r="F68" s="6">
        <v>43.98</v>
      </c>
      <c r="G68" s="7">
        <v>47.76</v>
      </c>
      <c r="H68" s="6" t="s">
        <v>33</v>
      </c>
      <c r="I68" s="5" t="s">
        <v>50</v>
      </c>
    </row>
    <row r="69" spans="1:9" x14ac:dyDescent="0.2">
      <c r="A69" s="5">
        <v>62</v>
      </c>
      <c r="B69" s="6">
        <v>33.4</v>
      </c>
      <c r="C69" s="6">
        <v>34.119999999999997</v>
      </c>
      <c r="D69" s="6">
        <v>34.69</v>
      </c>
      <c r="E69" s="6">
        <v>38.24</v>
      </c>
      <c r="F69" s="7">
        <v>45.74</v>
      </c>
      <c r="G69" s="6">
        <v>49.78</v>
      </c>
      <c r="H69" s="6" t="s">
        <v>33</v>
      </c>
      <c r="I69" s="5" t="s">
        <v>50</v>
      </c>
    </row>
    <row r="70" spans="1:9" x14ac:dyDescent="0.2">
      <c r="A70" s="5">
        <v>63</v>
      </c>
      <c r="B70" s="6">
        <v>34.409999999999997</v>
      </c>
      <c r="C70" s="6">
        <v>35.22</v>
      </c>
      <c r="D70" s="6">
        <v>35.83</v>
      </c>
      <c r="E70" s="6">
        <v>39.630000000000003</v>
      </c>
      <c r="F70" s="6">
        <v>47.85</v>
      </c>
      <c r="G70" s="7">
        <v>52.24</v>
      </c>
      <c r="H70" s="6" t="s">
        <v>33</v>
      </c>
      <c r="I70" s="5" t="s">
        <v>50</v>
      </c>
    </row>
    <row r="71" spans="1:9" x14ac:dyDescent="0.2">
      <c r="A71" s="5">
        <v>64</v>
      </c>
      <c r="B71" s="6">
        <v>35.53</v>
      </c>
      <c r="C71" s="6">
        <v>36.43</v>
      </c>
      <c r="D71" s="6">
        <v>37.11</v>
      </c>
      <c r="E71" s="6">
        <v>41.24</v>
      </c>
      <c r="F71" s="6">
        <v>50.39</v>
      </c>
      <c r="G71" s="6">
        <v>55.25</v>
      </c>
      <c r="H71" s="6" t="s">
        <v>33</v>
      </c>
      <c r="I71" s="5" t="s">
        <v>50</v>
      </c>
    </row>
    <row r="72" spans="1:9" x14ac:dyDescent="0.2">
      <c r="A72" s="5">
        <v>65</v>
      </c>
      <c r="B72" s="6">
        <v>36.770000000000003</v>
      </c>
      <c r="C72" s="6">
        <v>37.79</v>
      </c>
      <c r="D72" s="6">
        <v>38.549999999999997</v>
      </c>
      <c r="E72" s="6">
        <v>43.1</v>
      </c>
      <c r="F72" s="6">
        <v>53.45</v>
      </c>
      <c r="G72" s="6">
        <v>58.94</v>
      </c>
      <c r="H72" s="6" t="s">
        <v>33</v>
      </c>
      <c r="I72" s="5" t="s">
        <v>50</v>
      </c>
    </row>
    <row r="73" spans="1:9" x14ac:dyDescent="0.2">
      <c r="A73" s="5">
        <v>66</v>
      </c>
      <c r="B73" s="6">
        <v>38.159999999999997</v>
      </c>
      <c r="C73" s="6">
        <v>39.33</v>
      </c>
      <c r="D73" s="6">
        <v>40.19</v>
      </c>
      <c r="E73" s="6">
        <v>45.27</v>
      </c>
      <c r="F73" s="6">
        <v>57.14</v>
      </c>
      <c r="G73" s="6">
        <v>63.45</v>
      </c>
      <c r="H73" s="6" t="s">
        <v>33</v>
      </c>
      <c r="I73" s="5" t="s">
        <v>50</v>
      </c>
    </row>
    <row r="74" spans="1:9" x14ac:dyDescent="0.2">
      <c r="A74" s="5">
        <v>67</v>
      </c>
      <c r="B74" s="6">
        <v>39.72</v>
      </c>
      <c r="C74" s="6">
        <v>41.07</v>
      </c>
      <c r="D74" s="6">
        <v>42.06</v>
      </c>
      <c r="E74" s="6">
        <v>47.81</v>
      </c>
      <c r="F74" s="6">
        <v>61.56</v>
      </c>
      <c r="G74" s="7">
        <v>68.92</v>
      </c>
      <c r="H74" s="6" t="s">
        <v>33</v>
      </c>
      <c r="I74" s="5" t="s">
        <v>50</v>
      </c>
    </row>
    <row r="75" spans="1:9" x14ac:dyDescent="0.2">
      <c r="A75" s="5">
        <v>68</v>
      </c>
      <c r="B75" s="6">
        <v>41.48</v>
      </c>
      <c r="C75" s="7">
        <v>43.06</v>
      </c>
      <c r="D75" s="6">
        <v>44.2</v>
      </c>
      <c r="E75" s="6">
        <v>50.77</v>
      </c>
      <c r="F75" s="7">
        <v>66.819999999999993</v>
      </c>
      <c r="G75" s="6">
        <v>75.510000000000005</v>
      </c>
      <c r="H75" s="6" t="s">
        <v>33</v>
      </c>
      <c r="I75" s="5" t="s">
        <v>50</v>
      </c>
    </row>
    <row r="76" spans="1:9" x14ac:dyDescent="0.2">
      <c r="A76" s="5">
        <v>69</v>
      </c>
      <c r="B76" s="6">
        <v>43.48</v>
      </c>
      <c r="C76" s="6">
        <v>45.32</v>
      </c>
      <c r="D76" s="6">
        <v>46.64</v>
      </c>
      <c r="E76" s="6">
        <v>54.21</v>
      </c>
      <c r="F76" s="6">
        <v>73.040000000000006</v>
      </c>
      <c r="G76" s="6">
        <v>83.38</v>
      </c>
      <c r="H76" s="6" t="s">
        <v>33</v>
      </c>
      <c r="I76" s="5" t="s">
        <v>50</v>
      </c>
    </row>
    <row r="77" spans="1:9" x14ac:dyDescent="0.2">
      <c r="A77" s="5">
        <v>70</v>
      </c>
      <c r="B77" s="6">
        <v>45.75</v>
      </c>
      <c r="C77" s="6">
        <v>47.88</v>
      </c>
      <c r="D77" s="6">
        <v>49.42</v>
      </c>
      <c r="E77" s="6">
        <v>58.19</v>
      </c>
      <c r="F77" s="6">
        <v>80.33</v>
      </c>
      <c r="G77" s="6">
        <v>92.7</v>
      </c>
      <c r="H77" s="6" t="s">
        <v>33</v>
      </c>
      <c r="I77" s="5" t="s">
        <v>50</v>
      </c>
    </row>
  </sheetData>
  <phoneticPr fontId="4" type="noConversion"/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>
    <tabColor indexed="10"/>
  </sheetPr>
  <dimension ref="A1:I92"/>
  <sheetViews>
    <sheetView workbookViewId="0">
      <pane ySplit="6" topLeftCell="A52" activePane="bottomLeft" state="frozen"/>
      <selection pane="bottomLeft" activeCell="H66" sqref="H66"/>
    </sheetView>
  </sheetViews>
  <sheetFormatPr defaultColWidth="8.6640625" defaultRowHeight="15" x14ac:dyDescent="0.2"/>
  <cols>
    <col min="1" max="1" width="7" style="1" customWidth="1"/>
    <col min="2" max="7" width="8" style="1" customWidth="1"/>
    <col min="8" max="9" width="7" style="1" customWidth="1"/>
  </cols>
  <sheetData>
    <row r="1" spans="1:9" x14ac:dyDescent="0.2">
      <c r="A1" s="2"/>
      <c r="B1" s="2"/>
      <c r="C1" s="2"/>
      <c r="D1" s="2"/>
      <c r="E1" s="2"/>
      <c r="F1" s="2"/>
      <c r="G1" s="2"/>
      <c r="H1" s="2"/>
      <c r="I1" s="2"/>
    </row>
    <row r="2" spans="1:9" x14ac:dyDescent="0.2">
      <c r="A2" s="36" t="s">
        <v>40</v>
      </c>
      <c r="B2" s="2"/>
      <c r="C2" s="2"/>
      <c r="D2" s="2"/>
      <c r="E2" s="3" t="s">
        <v>51</v>
      </c>
      <c r="F2" s="2"/>
      <c r="G2" s="2"/>
      <c r="H2" s="3" t="s">
        <v>42</v>
      </c>
      <c r="I2" s="2"/>
    </row>
    <row r="3" spans="1:9" x14ac:dyDescent="0.2">
      <c r="A3" s="2"/>
      <c r="B3" s="2"/>
      <c r="C3" s="29" t="s">
        <v>43</v>
      </c>
      <c r="D3" s="2"/>
      <c r="E3" s="2"/>
      <c r="F3" s="2"/>
      <c r="G3" s="2"/>
      <c r="H3" s="2"/>
      <c r="I3" s="2"/>
    </row>
    <row r="4" spans="1:9" x14ac:dyDescent="0.2">
      <c r="A4" s="8"/>
      <c r="B4" s="8"/>
      <c r="C4" s="8"/>
      <c r="D4" s="8"/>
      <c r="E4" s="8"/>
      <c r="F4" s="8"/>
      <c r="G4" s="32"/>
      <c r="H4" s="35" t="s">
        <v>45</v>
      </c>
      <c r="I4" s="8"/>
    </row>
    <row r="5" spans="1:9" x14ac:dyDescent="0.2">
      <c r="A5" s="30" t="s">
        <v>3</v>
      </c>
      <c r="B5" s="30" t="s">
        <v>25</v>
      </c>
      <c r="C5" s="30" t="s">
        <v>26</v>
      </c>
      <c r="D5" s="30" t="s">
        <v>6</v>
      </c>
      <c r="E5" s="30" t="s">
        <v>7</v>
      </c>
      <c r="F5" s="30" t="s">
        <v>6</v>
      </c>
      <c r="G5" s="33" t="s">
        <v>7</v>
      </c>
      <c r="H5" s="30" t="s">
        <v>47</v>
      </c>
      <c r="I5" s="30" t="s">
        <v>46</v>
      </c>
    </row>
    <row r="6" spans="1:9" x14ac:dyDescent="0.2">
      <c r="A6" s="31" t="s">
        <v>8</v>
      </c>
      <c r="B6" s="31" t="s">
        <v>44</v>
      </c>
      <c r="C6" s="31" t="s">
        <v>44</v>
      </c>
      <c r="D6" s="31" t="s">
        <v>44</v>
      </c>
      <c r="E6" s="31" t="s">
        <v>44</v>
      </c>
      <c r="F6" s="31" t="s">
        <v>10</v>
      </c>
      <c r="G6" s="34" t="s">
        <v>10</v>
      </c>
      <c r="H6" s="31" t="s">
        <v>49</v>
      </c>
      <c r="I6" s="31" t="s">
        <v>48</v>
      </c>
    </row>
    <row r="7" spans="1:9" x14ac:dyDescent="0.2">
      <c r="A7" s="5">
        <v>0</v>
      </c>
      <c r="B7" s="6" t="s">
        <v>33</v>
      </c>
      <c r="C7" s="6" t="s">
        <v>33</v>
      </c>
      <c r="D7" s="6" t="s">
        <v>33</v>
      </c>
      <c r="E7" s="6">
        <v>2.5</v>
      </c>
      <c r="F7" s="6" t="s">
        <v>33</v>
      </c>
      <c r="G7" s="6" t="s">
        <v>33</v>
      </c>
      <c r="H7" s="6" t="s">
        <v>33</v>
      </c>
      <c r="I7" s="5" t="s">
        <v>50</v>
      </c>
    </row>
    <row r="8" spans="1:9" x14ac:dyDescent="0.2">
      <c r="A8" s="5">
        <v>1</v>
      </c>
      <c r="B8" s="6" t="s">
        <v>33</v>
      </c>
      <c r="C8" s="6" t="s">
        <v>33</v>
      </c>
      <c r="D8" s="6" t="s">
        <v>33</v>
      </c>
      <c r="E8" s="6">
        <v>2.5099999999999998</v>
      </c>
      <c r="F8" s="6" t="s">
        <v>33</v>
      </c>
      <c r="G8" s="6" t="s">
        <v>33</v>
      </c>
      <c r="H8" s="6" t="s">
        <v>33</v>
      </c>
      <c r="I8" s="5" t="s">
        <v>50</v>
      </c>
    </row>
    <row r="9" spans="1:9" x14ac:dyDescent="0.2">
      <c r="A9" s="5">
        <v>2</v>
      </c>
      <c r="B9" s="6" t="s">
        <v>33</v>
      </c>
      <c r="C9" s="6" t="s">
        <v>33</v>
      </c>
      <c r="D9" s="6" t="s">
        <v>33</v>
      </c>
      <c r="E9" s="6">
        <v>2.52</v>
      </c>
      <c r="F9" s="6" t="s">
        <v>33</v>
      </c>
      <c r="G9" s="6" t="s">
        <v>33</v>
      </c>
      <c r="H9" s="6" t="s">
        <v>33</v>
      </c>
      <c r="I9" s="5" t="s">
        <v>50</v>
      </c>
    </row>
    <row r="10" spans="1:9" x14ac:dyDescent="0.2">
      <c r="A10" s="5">
        <v>3</v>
      </c>
      <c r="B10" s="6" t="s">
        <v>33</v>
      </c>
      <c r="C10" s="6" t="s">
        <v>33</v>
      </c>
      <c r="D10" s="6" t="s">
        <v>33</v>
      </c>
      <c r="E10" s="6">
        <v>2.54</v>
      </c>
      <c r="F10" s="6" t="s">
        <v>33</v>
      </c>
      <c r="G10" s="6" t="s">
        <v>33</v>
      </c>
      <c r="H10" s="6" t="s">
        <v>33</v>
      </c>
      <c r="I10" s="5" t="s">
        <v>50</v>
      </c>
    </row>
    <row r="11" spans="1:9" x14ac:dyDescent="0.2">
      <c r="A11" s="5">
        <v>4</v>
      </c>
      <c r="B11" s="6" t="s">
        <v>33</v>
      </c>
      <c r="C11" s="6" t="s">
        <v>33</v>
      </c>
      <c r="D11" s="6" t="s">
        <v>33</v>
      </c>
      <c r="E11" s="6">
        <v>2.57</v>
      </c>
      <c r="F11" s="6" t="s">
        <v>33</v>
      </c>
      <c r="G11" s="6" t="s">
        <v>33</v>
      </c>
      <c r="H11" s="6" t="s">
        <v>33</v>
      </c>
      <c r="I11" s="5" t="s">
        <v>50</v>
      </c>
    </row>
    <row r="12" spans="1:9" x14ac:dyDescent="0.2">
      <c r="A12" s="5">
        <v>5</v>
      </c>
      <c r="B12" s="6" t="s">
        <v>33</v>
      </c>
      <c r="C12" s="6" t="s">
        <v>33</v>
      </c>
      <c r="D12" s="6" t="s">
        <v>33</v>
      </c>
      <c r="E12" s="6">
        <v>2.6</v>
      </c>
      <c r="F12" s="6" t="s">
        <v>33</v>
      </c>
      <c r="G12" s="6" t="s">
        <v>33</v>
      </c>
      <c r="H12" s="6" t="s">
        <v>33</v>
      </c>
      <c r="I12" s="7">
        <v>0.9</v>
      </c>
    </row>
    <row r="13" spans="1:9" x14ac:dyDescent="0.2">
      <c r="A13" s="5">
        <v>6</v>
      </c>
      <c r="B13" s="6" t="s">
        <v>33</v>
      </c>
      <c r="C13" s="6" t="s">
        <v>33</v>
      </c>
      <c r="D13" s="6" t="s">
        <v>33</v>
      </c>
      <c r="E13" s="6">
        <v>2.7</v>
      </c>
      <c r="F13" s="6" t="s">
        <v>33</v>
      </c>
      <c r="G13" s="6" t="s">
        <v>33</v>
      </c>
      <c r="H13" s="6" t="s">
        <v>33</v>
      </c>
      <c r="I13" s="7">
        <v>0.9</v>
      </c>
    </row>
    <row r="14" spans="1:9" x14ac:dyDescent="0.2">
      <c r="A14" s="5">
        <v>7</v>
      </c>
      <c r="B14" s="6" t="s">
        <v>33</v>
      </c>
      <c r="C14" s="6" t="s">
        <v>33</v>
      </c>
      <c r="D14" s="6" t="s">
        <v>33</v>
      </c>
      <c r="E14" s="6">
        <v>2.8</v>
      </c>
      <c r="F14" s="6" t="s">
        <v>33</v>
      </c>
      <c r="G14" s="6" t="s">
        <v>33</v>
      </c>
      <c r="H14" s="6" t="s">
        <v>33</v>
      </c>
      <c r="I14" s="7">
        <v>0.9</v>
      </c>
    </row>
    <row r="15" spans="1:9" x14ac:dyDescent="0.2">
      <c r="A15" s="5">
        <v>8</v>
      </c>
      <c r="B15" s="6" t="s">
        <v>33</v>
      </c>
      <c r="C15" s="6" t="s">
        <v>33</v>
      </c>
      <c r="D15" s="6" t="s">
        <v>33</v>
      </c>
      <c r="E15" s="6">
        <v>2.91</v>
      </c>
      <c r="F15" s="6" t="s">
        <v>33</v>
      </c>
      <c r="G15" s="6" t="s">
        <v>33</v>
      </c>
      <c r="H15" s="6" t="s">
        <v>33</v>
      </c>
      <c r="I15" s="7">
        <v>0.9</v>
      </c>
    </row>
    <row r="16" spans="1:9" x14ac:dyDescent="0.2">
      <c r="A16" s="5">
        <v>9</v>
      </c>
      <c r="B16" s="6" t="s">
        <v>33</v>
      </c>
      <c r="C16" s="6" t="s">
        <v>33</v>
      </c>
      <c r="D16" s="6" t="s">
        <v>33</v>
      </c>
      <c r="E16" s="6">
        <v>3.01</v>
      </c>
      <c r="F16" s="6" t="s">
        <v>33</v>
      </c>
      <c r="G16" s="6" t="s">
        <v>33</v>
      </c>
      <c r="H16" s="6" t="s">
        <v>33</v>
      </c>
      <c r="I16" s="7">
        <v>0.9</v>
      </c>
    </row>
    <row r="17" spans="1:9" x14ac:dyDescent="0.2">
      <c r="A17" s="5">
        <v>10</v>
      </c>
      <c r="B17" s="6" t="s">
        <v>33</v>
      </c>
      <c r="C17" s="6" t="s">
        <v>33</v>
      </c>
      <c r="D17" s="6" t="s">
        <v>33</v>
      </c>
      <c r="E17" s="6">
        <v>3.16</v>
      </c>
      <c r="F17" s="6" t="s">
        <v>33</v>
      </c>
      <c r="G17" s="6" t="s">
        <v>33</v>
      </c>
      <c r="H17" s="6" t="s">
        <v>33</v>
      </c>
      <c r="I17" s="7">
        <v>0.9</v>
      </c>
    </row>
    <row r="18" spans="1:9" x14ac:dyDescent="0.2">
      <c r="A18" s="5">
        <v>11</v>
      </c>
      <c r="B18" s="6" t="s">
        <v>33</v>
      </c>
      <c r="C18" s="6" t="s">
        <v>33</v>
      </c>
      <c r="D18" s="6" t="s">
        <v>33</v>
      </c>
      <c r="E18" s="6">
        <v>3.4</v>
      </c>
      <c r="F18" s="6" t="s">
        <v>33</v>
      </c>
      <c r="G18" s="6" t="s">
        <v>33</v>
      </c>
      <c r="H18" s="6" t="s">
        <v>33</v>
      </c>
      <c r="I18" s="7">
        <v>0.9</v>
      </c>
    </row>
    <row r="19" spans="1:9" x14ac:dyDescent="0.2">
      <c r="A19" s="5">
        <v>12</v>
      </c>
      <c r="B19" s="6" t="s">
        <v>33</v>
      </c>
      <c r="C19" s="6" t="s">
        <v>33</v>
      </c>
      <c r="D19" s="6" t="s">
        <v>33</v>
      </c>
      <c r="E19" s="6">
        <v>3.7</v>
      </c>
      <c r="F19" s="6" t="s">
        <v>33</v>
      </c>
      <c r="G19" s="6" t="s">
        <v>33</v>
      </c>
      <c r="H19" s="6" t="s">
        <v>33</v>
      </c>
      <c r="I19" s="7">
        <v>0.9</v>
      </c>
    </row>
    <row r="20" spans="1:9" x14ac:dyDescent="0.2">
      <c r="A20" s="5">
        <v>13</v>
      </c>
      <c r="B20" s="6" t="s">
        <v>33</v>
      </c>
      <c r="C20" s="6" t="s">
        <v>33</v>
      </c>
      <c r="D20" s="6" t="s">
        <v>33</v>
      </c>
      <c r="E20" s="6">
        <v>3.9</v>
      </c>
      <c r="F20" s="6" t="s">
        <v>33</v>
      </c>
      <c r="G20" s="6" t="s">
        <v>33</v>
      </c>
      <c r="H20" s="6" t="s">
        <v>33</v>
      </c>
      <c r="I20" s="7">
        <v>0.9</v>
      </c>
    </row>
    <row r="21" spans="1:9" x14ac:dyDescent="0.2">
      <c r="A21" s="5">
        <v>14</v>
      </c>
      <c r="B21" s="6" t="s">
        <v>33</v>
      </c>
      <c r="C21" s="6" t="s">
        <v>33</v>
      </c>
      <c r="D21" s="6" t="s">
        <v>33</v>
      </c>
      <c r="E21" s="7">
        <v>4</v>
      </c>
      <c r="F21" s="6" t="s">
        <v>33</v>
      </c>
      <c r="G21" s="6" t="s">
        <v>33</v>
      </c>
      <c r="H21" s="6" t="s">
        <v>33</v>
      </c>
      <c r="I21" s="7">
        <v>0.9</v>
      </c>
    </row>
    <row r="22" spans="1:9" x14ac:dyDescent="0.2">
      <c r="A22" s="5">
        <v>15</v>
      </c>
      <c r="B22" s="6" t="s">
        <v>33</v>
      </c>
      <c r="C22" s="6" t="s">
        <v>33</v>
      </c>
      <c r="D22" s="6" t="s">
        <v>33</v>
      </c>
      <c r="E22" s="7">
        <v>4.05</v>
      </c>
      <c r="F22" s="6" t="s">
        <v>33</v>
      </c>
      <c r="G22" s="6" t="s">
        <v>33</v>
      </c>
      <c r="H22" s="6">
        <v>0.18</v>
      </c>
      <c r="I22" s="7">
        <v>0.9</v>
      </c>
    </row>
    <row r="23" spans="1:9" x14ac:dyDescent="0.2">
      <c r="A23" s="5">
        <v>16</v>
      </c>
      <c r="B23" s="6" t="s">
        <v>33</v>
      </c>
      <c r="C23" s="6" t="s">
        <v>33</v>
      </c>
      <c r="D23" s="6" t="s">
        <v>33</v>
      </c>
      <c r="E23" s="6">
        <v>4.0599999999999996</v>
      </c>
      <c r="F23" s="6" t="s">
        <v>33</v>
      </c>
      <c r="G23" s="6" t="s">
        <v>33</v>
      </c>
      <c r="H23" s="6">
        <v>0.18</v>
      </c>
      <c r="I23" s="7">
        <v>0.9</v>
      </c>
    </row>
    <row r="24" spans="1:9" x14ac:dyDescent="0.2">
      <c r="A24" s="5">
        <v>17</v>
      </c>
      <c r="B24" s="6" t="s">
        <v>33</v>
      </c>
      <c r="C24" s="6" t="s">
        <v>33</v>
      </c>
      <c r="D24" s="6" t="s">
        <v>33</v>
      </c>
      <c r="E24" s="7">
        <v>4.08</v>
      </c>
      <c r="F24" s="6" t="s">
        <v>33</v>
      </c>
      <c r="G24" s="6" t="s">
        <v>33</v>
      </c>
      <c r="H24" s="6">
        <v>0.19</v>
      </c>
      <c r="I24" s="7">
        <v>0.9</v>
      </c>
    </row>
    <row r="25" spans="1:9" x14ac:dyDescent="0.2">
      <c r="A25" s="5">
        <v>18</v>
      </c>
      <c r="B25" s="6">
        <v>3.4</v>
      </c>
      <c r="C25" s="6">
        <v>3.46</v>
      </c>
      <c r="D25" s="6">
        <v>3.49</v>
      </c>
      <c r="E25" s="7">
        <v>4.09</v>
      </c>
      <c r="F25" s="6">
        <v>4.26</v>
      </c>
      <c r="G25" s="6">
        <v>5.16</v>
      </c>
      <c r="H25" s="6">
        <v>0.19</v>
      </c>
      <c r="I25" s="7">
        <v>0.9</v>
      </c>
    </row>
    <row r="26" spans="1:9" x14ac:dyDescent="0.2">
      <c r="A26" s="5">
        <v>19</v>
      </c>
      <c r="B26" s="6">
        <v>3.61</v>
      </c>
      <c r="C26" s="6">
        <v>3.65</v>
      </c>
      <c r="D26" s="6">
        <v>3.68</v>
      </c>
      <c r="E26" s="6">
        <v>4.21</v>
      </c>
      <c r="F26" s="6">
        <v>4.62</v>
      </c>
      <c r="G26" s="6">
        <v>5.28</v>
      </c>
      <c r="H26" s="6">
        <v>0.2</v>
      </c>
      <c r="I26" s="7">
        <v>0.9</v>
      </c>
    </row>
    <row r="27" spans="1:9" x14ac:dyDescent="0.2">
      <c r="A27" s="5">
        <v>20</v>
      </c>
      <c r="B27" s="6">
        <v>3.85</v>
      </c>
      <c r="C27" s="6">
        <v>3.88</v>
      </c>
      <c r="D27" s="7">
        <v>3.91</v>
      </c>
      <c r="E27" s="6">
        <v>4.46</v>
      </c>
      <c r="F27" s="6">
        <v>4.87</v>
      </c>
      <c r="G27" s="6">
        <v>5.55</v>
      </c>
      <c r="H27" s="6">
        <v>0.2</v>
      </c>
      <c r="I27" s="7">
        <v>0.9</v>
      </c>
    </row>
    <row r="28" spans="1:9" x14ac:dyDescent="0.2">
      <c r="A28" s="5">
        <v>21</v>
      </c>
      <c r="B28" s="6">
        <v>4.0999999999999996</v>
      </c>
      <c r="C28" s="6">
        <v>4.12</v>
      </c>
      <c r="D28" s="6">
        <v>4.1500000000000004</v>
      </c>
      <c r="E28" s="6">
        <v>4.7300000000000004</v>
      </c>
      <c r="F28" s="6">
        <v>4.95</v>
      </c>
      <c r="G28" s="6">
        <v>6</v>
      </c>
      <c r="H28" s="6">
        <v>0.21</v>
      </c>
      <c r="I28" s="7">
        <v>0.9</v>
      </c>
    </row>
    <row r="29" spans="1:9" x14ac:dyDescent="0.2">
      <c r="A29" s="5">
        <v>22</v>
      </c>
      <c r="B29" s="6">
        <v>4.3600000000000003</v>
      </c>
      <c r="C29" s="6">
        <v>4.38</v>
      </c>
      <c r="D29" s="6">
        <v>4.41</v>
      </c>
      <c r="E29" s="6">
        <v>5.01</v>
      </c>
      <c r="F29" s="6">
        <v>5.5</v>
      </c>
      <c r="G29" s="6">
        <v>6.46</v>
      </c>
      <c r="H29" s="6">
        <v>0.21</v>
      </c>
      <c r="I29" s="7">
        <v>0.9</v>
      </c>
    </row>
    <row r="30" spans="1:9" x14ac:dyDescent="0.2">
      <c r="A30" s="5">
        <v>23</v>
      </c>
      <c r="B30" s="6">
        <v>4.63</v>
      </c>
      <c r="C30" s="6">
        <v>4.66</v>
      </c>
      <c r="D30" s="6">
        <v>4.6900000000000004</v>
      </c>
      <c r="E30" s="6">
        <v>5.3</v>
      </c>
      <c r="F30" s="6">
        <v>6.06</v>
      </c>
      <c r="G30" s="6">
        <v>6.93</v>
      </c>
      <c r="H30" s="6">
        <v>0.22</v>
      </c>
      <c r="I30" s="6">
        <v>0.9</v>
      </c>
    </row>
    <row r="31" spans="1:9" x14ac:dyDescent="0.2">
      <c r="A31" s="5">
        <v>24</v>
      </c>
      <c r="B31" s="6">
        <v>4.9000000000000004</v>
      </c>
      <c r="C31" s="6">
        <v>4.93</v>
      </c>
      <c r="D31" s="6">
        <v>4.96</v>
      </c>
      <c r="E31" s="6">
        <v>5.6</v>
      </c>
      <c r="F31" s="6">
        <v>6.73</v>
      </c>
      <c r="G31" s="6">
        <v>7.4</v>
      </c>
      <c r="H31" s="6">
        <v>0.23</v>
      </c>
      <c r="I31" s="7">
        <v>0.9</v>
      </c>
    </row>
    <row r="32" spans="1:9" x14ac:dyDescent="0.2">
      <c r="A32" s="5">
        <v>25</v>
      </c>
      <c r="B32" s="6">
        <v>5.17</v>
      </c>
      <c r="C32" s="6">
        <v>5.22</v>
      </c>
      <c r="D32" s="7">
        <v>5.24</v>
      </c>
      <c r="E32" s="7">
        <v>5.91</v>
      </c>
      <c r="F32" s="6">
        <v>7.14</v>
      </c>
      <c r="G32" s="6">
        <v>7.88</v>
      </c>
      <c r="H32" s="6">
        <v>0.24</v>
      </c>
      <c r="I32" s="6">
        <v>0.9</v>
      </c>
    </row>
    <row r="33" spans="1:9" x14ac:dyDescent="0.2">
      <c r="A33" s="5">
        <v>26</v>
      </c>
      <c r="B33" s="6">
        <v>5.44</v>
      </c>
      <c r="C33" s="6">
        <v>5.49</v>
      </c>
      <c r="D33" s="6">
        <v>5.52</v>
      </c>
      <c r="E33" s="7">
        <v>6.22</v>
      </c>
      <c r="F33" s="6">
        <v>7.55</v>
      </c>
      <c r="G33" s="6">
        <v>8.3699999999999992</v>
      </c>
      <c r="H33" s="6">
        <v>0.25</v>
      </c>
      <c r="I33" s="6">
        <v>0.9</v>
      </c>
    </row>
    <row r="34" spans="1:9" x14ac:dyDescent="0.2">
      <c r="A34" s="5">
        <v>27</v>
      </c>
      <c r="B34" s="6">
        <v>5.7</v>
      </c>
      <c r="C34" s="6">
        <v>5.76</v>
      </c>
      <c r="D34" s="7">
        <v>5.8</v>
      </c>
      <c r="E34" s="7">
        <v>6.53</v>
      </c>
      <c r="F34" s="6">
        <v>7.96</v>
      </c>
      <c r="G34" s="6">
        <v>8.85</v>
      </c>
      <c r="H34" s="6">
        <v>0.26</v>
      </c>
      <c r="I34" s="7">
        <v>0.9</v>
      </c>
    </row>
    <row r="35" spans="1:9" x14ac:dyDescent="0.2">
      <c r="A35" s="5">
        <v>28</v>
      </c>
      <c r="B35" s="6">
        <v>5.96</v>
      </c>
      <c r="C35" s="7">
        <v>6.02</v>
      </c>
      <c r="D35" s="6">
        <v>6.07</v>
      </c>
      <c r="E35" s="7">
        <v>6.83</v>
      </c>
      <c r="F35" s="6">
        <v>8.36</v>
      </c>
      <c r="G35" s="6">
        <v>9.3000000000000007</v>
      </c>
      <c r="H35" s="6">
        <v>0.27</v>
      </c>
      <c r="I35" s="6">
        <v>0.9</v>
      </c>
    </row>
    <row r="36" spans="1:9" x14ac:dyDescent="0.2">
      <c r="A36" s="5">
        <v>29</v>
      </c>
      <c r="B36" s="6">
        <v>6.21</v>
      </c>
      <c r="C36" s="6">
        <v>6.28</v>
      </c>
      <c r="D36" s="6">
        <v>6.34</v>
      </c>
      <c r="E36" s="6">
        <v>7.12</v>
      </c>
      <c r="F36" s="6">
        <v>8.75</v>
      </c>
      <c r="G36" s="6">
        <v>9.7200000000000006</v>
      </c>
      <c r="H36" s="6">
        <v>0.28000000000000003</v>
      </c>
      <c r="I36" s="6">
        <v>0.9</v>
      </c>
    </row>
    <row r="37" spans="1:9" x14ac:dyDescent="0.2">
      <c r="A37" s="5">
        <v>30</v>
      </c>
      <c r="B37" s="6">
        <v>6.46</v>
      </c>
      <c r="C37" s="6">
        <v>6.54</v>
      </c>
      <c r="D37" s="6">
        <v>6.6</v>
      </c>
      <c r="E37" s="6">
        <v>7.41</v>
      </c>
      <c r="F37" s="6">
        <v>9.1300000000000008</v>
      </c>
      <c r="G37" s="7">
        <v>10.119999999999999</v>
      </c>
      <c r="H37" s="6">
        <v>0.28999999999999998</v>
      </c>
      <c r="I37" s="6">
        <v>0.9</v>
      </c>
    </row>
    <row r="38" spans="1:9" x14ac:dyDescent="0.2">
      <c r="A38" s="5">
        <v>31</v>
      </c>
      <c r="B38" s="6">
        <v>6.71</v>
      </c>
      <c r="C38" s="6">
        <v>6.79</v>
      </c>
      <c r="D38" s="7">
        <v>6.86</v>
      </c>
      <c r="E38" s="6">
        <v>7.68</v>
      </c>
      <c r="F38" s="6">
        <v>9.49</v>
      </c>
      <c r="G38" s="6">
        <v>10.5</v>
      </c>
      <c r="H38" s="7">
        <v>0.31</v>
      </c>
      <c r="I38" s="6">
        <v>0.9</v>
      </c>
    </row>
    <row r="39" spans="1:9" x14ac:dyDescent="0.2">
      <c r="A39" s="5">
        <v>32</v>
      </c>
      <c r="B39" s="6">
        <v>6.96</v>
      </c>
      <c r="C39" s="6">
        <v>7.05</v>
      </c>
      <c r="D39" s="7">
        <v>7.12</v>
      </c>
      <c r="E39" s="6">
        <v>7.96</v>
      </c>
      <c r="F39" s="6">
        <v>9.85</v>
      </c>
      <c r="G39" s="7">
        <v>10.87</v>
      </c>
      <c r="H39" s="6">
        <v>0.32</v>
      </c>
      <c r="I39" s="6">
        <v>0.9</v>
      </c>
    </row>
    <row r="40" spans="1:9" x14ac:dyDescent="0.2">
      <c r="A40" s="5">
        <v>33</v>
      </c>
      <c r="B40" s="6">
        <v>7.22</v>
      </c>
      <c r="C40" s="6">
        <v>7.31</v>
      </c>
      <c r="D40" s="7">
        <v>7.39</v>
      </c>
      <c r="E40" s="7">
        <v>8.24</v>
      </c>
      <c r="F40" s="6">
        <v>10.210000000000001</v>
      </c>
      <c r="G40" s="6">
        <v>11.22</v>
      </c>
      <c r="H40" s="6">
        <v>0.34</v>
      </c>
      <c r="I40" s="6">
        <v>0.9</v>
      </c>
    </row>
    <row r="41" spans="1:9" x14ac:dyDescent="0.2">
      <c r="A41" s="5">
        <v>34</v>
      </c>
      <c r="B41" s="6">
        <v>7.48</v>
      </c>
      <c r="C41" s="6">
        <v>7.57</v>
      </c>
      <c r="D41" s="6">
        <v>7.66</v>
      </c>
      <c r="E41" s="6">
        <v>8.52</v>
      </c>
      <c r="F41" s="6">
        <v>10.57</v>
      </c>
      <c r="G41" s="6">
        <v>11.58</v>
      </c>
      <c r="H41" s="6">
        <v>0.35</v>
      </c>
      <c r="I41" s="6">
        <v>0.9</v>
      </c>
    </row>
    <row r="42" spans="1:9" x14ac:dyDescent="0.2">
      <c r="A42" s="5">
        <v>35</v>
      </c>
      <c r="B42" s="6">
        <v>7.75</v>
      </c>
      <c r="C42" s="6">
        <v>7.85</v>
      </c>
      <c r="D42" s="6">
        <v>7.94</v>
      </c>
      <c r="E42" s="6">
        <v>8.82</v>
      </c>
      <c r="F42" s="7">
        <v>10.95</v>
      </c>
      <c r="G42" s="6">
        <v>11.95</v>
      </c>
      <c r="H42" s="6">
        <v>0.37</v>
      </c>
      <c r="I42" s="6">
        <v>0.9</v>
      </c>
    </row>
    <row r="43" spans="1:9" x14ac:dyDescent="0.2">
      <c r="A43" s="5">
        <v>36</v>
      </c>
      <c r="B43" s="6">
        <v>8.0299999999999994</v>
      </c>
      <c r="C43" s="6">
        <v>8.14</v>
      </c>
      <c r="D43" s="6">
        <v>8.23</v>
      </c>
      <c r="E43" s="6">
        <v>9.1300000000000008</v>
      </c>
      <c r="F43" s="6">
        <v>11.34</v>
      </c>
      <c r="G43" s="6">
        <v>12.34</v>
      </c>
      <c r="H43" s="6">
        <v>0.39</v>
      </c>
      <c r="I43" s="6">
        <v>0.9</v>
      </c>
    </row>
    <row r="44" spans="1:9" x14ac:dyDescent="0.2">
      <c r="A44" s="5">
        <v>37</v>
      </c>
      <c r="B44" s="6">
        <v>8.33</v>
      </c>
      <c r="C44" s="6">
        <v>8.44</v>
      </c>
      <c r="D44" s="6">
        <v>8.5399999999999991</v>
      </c>
      <c r="E44" s="6">
        <v>9.4600000000000009</v>
      </c>
      <c r="F44" s="6">
        <v>11.76</v>
      </c>
      <c r="G44" s="6">
        <v>12.75</v>
      </c>
      <c r="H44" s="6">
        <v>0.42</v>
      </c>
      <c r="I44" s="7">
        <v>0.9</v>
      </c>
    </row>
    <row r="45" spans="1:9" x14ac:dyDescent="0.2">
      <c r="A45" s="5">
        <v>38</v>
      </c>
      <c r="B45" s="6">
        <v>8.64</v>
      </c>
      <c r="C45" s="7">
        <v>8.77</v>
      </c>
      <c r="D45" s="6">
        <v>8.8699999999999992</v>
      </c>
      <c r="E45" s="6">
        <v>9.82</v>
      </c>
      <c r="F45" s="6">
        <v>12.2</v>
      </c>
      <c r="G45" s="6">
        <v>13.21</v>
      </c>
      <c r="H45" s="6">
        <v>0.45</v>
      </c>
      <c r="I45" s="7">
        <v>0.9</v>
      </c>
    </row>
    <row r="46" spans="1:9" x14ac:dyDescent="0.2">
      <c r="A46" s="5">
        <v>39</v>
      </c>
      <c r="B46" s="6">
        <v>8.98</v>
      </c>
      <c r="C46" s="6">
        <v>9.11</v>
      </c>
      <c r="D46" s="6">
        <v>9.2100000000000009</v>
      </c>
      <c r="E46" s="6">
        <v>10.199999999999999</v>
      </c>
      <c r="F46" s="6">
        <v>12.68</v>
      </c>
      <c r="G46" s="6">
        <v>13.7</v>
      </c>
      <c r="H46" s="6">
        <v>0.48</v>
      </c>
      <c r="I46" s="7">
        <v>0.9</v>
      </c>
    </row>
    <row r="47" spans="1:9" x14ac:dyDescent="0.2">
      <c r="A47" s="5">
        <v>40</v>
      </c>
      <c r="B47" s="6">
        <v>9.33</v>
      </c>
      <c r="C47" s="6">
        <v>9.4700000000000006</v>
      </c>
      <c r="D47" s="6">
        <v>9.58</v>
      </c>
      <c r="E47" s="6">
        <v>10.61</v>
      </c>
      <c r="F47" s="6">
        <v>13.19</v>
      </c>
      <c r="G47" s="6">
        <v>14.24</v>
      </c>
      <c r="H47" s="6">
        <v>0.52</v>
      </c>
      <c r="I47" s="6">
        <v>0.91</v>
      </c>
    </row>
    <row r="48" spans="1:9" x14ac:dyDescent="0.2">
      <c r="A48" s="5">
        <v>41</v>
      </c>
      <c r="B48" s="7">
        <v>9.7100000000000009</v>
      </c>
      <c r="C48" s="6">
        <v>9.86</v>
      </c>
      <c r="D48" s="6">
        <v>9.98</v>
      </c>
      <c r="E48" s="6">
        <v>11.05</v>
      </c>
      <c r="F48" s="6">
        <v>13.74</v>
      </c>
      <c r="G48" s="6">
        <v>14.82</v>
      </c>
      <c r="H48" s="6">
        <v>0.56000000000000005</v>
      </c>
      <c r="I48" s="6">
        <v>0.92</v>
      </c>
    </row>
    <row r="49" spans="1:9" x14ac:dyDescent="0.2">
      <c r="A49" s="5">
        <v>42</v>
      </c>
      <c r="B49" s="7">
        <v>10.1</v>
      </c>
      <c r="C49" s="6">
        <v>10.27</v>
      </c>
      <c r="D49" s="6">
        <v>10.39</v>
      </c>
      <c r="E49" s="6">
        <v>11.53</v>
      </c>
      <c r="F49" s="6">
        <v>14.33</v>
      </c>
      <c r="G49" s="7">
        <v>15.46</v>
      </c>
      <c r="H49" s="6">
        <v>0.6</v>
      </c>
      <c r="I49" s="6">
        <v>0.93</v>
      </c>
    </row>
    <row r="50" spans="1:9" x14ac:dyDescent="0.2">
      <c r="A50" s="5">
        <v>43</v>
      </c>
      <c r="B50" s="6">
        <v>10.52</v>
      </c>
      <c r="C50" s="7">
        <v>10.7</v>
      </c>
      <c r="D50" s="6">
        <v>10.84</v>
      </c>
      <c r="E50" s="6">
        <v>12.03</v>
      </c>
      <c r="F50" s="6">
        <v>14.96</v>
      </c>
      <c r="G50" s="6">
        <v>16.149999999999999</v>
      </c>
      <c r="H50" s="6">
        <v>0.65</v>
      </c>
      <c r="I50" s="6">
        <v>0.94</v>
      </c>
    </row>
    <row r="51" spans="1:9" x14ac:dyDescent="0.2">
      <c r="A51" s="5">
        <v>44</v>
      </c>
      <c r="B51" s="6">
        <v>10.97</v>
      </c>
      <c r="C51" s="6">
        <v>11.16</v>
      </c>
      <c r="D51" s="6">
        <v>11.3</v>
      </c>
      <c r="E51" s="7">
        <v>12.57</v>
      </c>
      <c r="F51" s="7">
        <v>15.62</v>
      </c>
      <c r="G51" s="6">
        <v>16.88</v>
      </c>
      <c r="H51" s="6">
        <v>0.71</v>
      </c>
      <c r="I51" s="6">
        <v>0.96</v>
      </c>
    </row>
    <row r="52" spans="1:9" x14ac:dyDescent="0.2">
      <c r="A52" s="5">
        <v>45</v>
      </c>
      <c r="B52" s="6">
        <v>11.43</v>
      </c>
      <c r="C52" s="7">
        <v>11.64</v>
      </c>
      <c r="D52" s="6">
        <v>11.79</v>
      </c>
      <c r="E52" s="6">
        <v>13.13</v>
      </c>
      <c r="F52" s="6">
        <v>16.309999999999999</v>
      </c>
      <c r="G52" s="6">
        <v>17.649999999999999</v>
      </c>
      <c r="H52" s="6">
        <v>0.77</v>
      </c>
      <c r="I52" s="6">
        <v>0.97</v>
      </c>
    </row>
    <row r="53" spans="1:9" x14ac:dyDescent="0.2">
      <c r="A53" s="5">
        <v>46</v>
      </c>
      <c r="B53" s="6">
        <v>11.91</v>
      </c>
      <c r="C53" s="6">
        <v>12.14</v>
      </c>
      <c r="D53" s="6">
        <v>12.3</v>
      </c>
      <c r="E53" s="6">
        <v>13.72</v>
      </c>
      <c r="F53" s="7">
        <v>17.03</v>
      </c>
      <c r="G53" s="7">
        <v>18.46</v>
      </c>
      <c r="H53" s="6">
        <v>0.84</v>
      </c>
      <c r="I53" s="6">
        <v>0.99</v>
      </c>
    </row>
    <row r="54" spans="1:9" x14ac:dyDescent="0.2">
      <c r="A54" s="5">
        <v>47</v>
      </c>
      <c r="B54" s="6">
        <v>12.41</v>
      </c>
      <c r="C54" s="6">
        <v>12.66</v>
      </c>
      <c r="D54" s="6">
        <v>12.83</v>
      </c>
      <c r="E54" s="6">
        <v>14.33</v>
      </c>
      <c r="F54" s="6">
        <v>17.77</v>
      </c>
      <c r="G54" s="6">
        <v>19.29</v>
      </c>
      <c r="H54" s="6">
        <v>0.92</v>
      </c>
      <c r="I54" s="6">
        <v>1</v>
      </c>
    </row>
    <row r="55" spans="1:9" x14ac:dyDescent="0.2">
      <c r="A55" s="5">
        <v>48</v>
      </c>
      <c r="B55" s="6">
        <v>12.93</v>
      </c>
      <c r="C55" s="6">
        <v>13.19</v>
      </c>
      <c r="D55" s="6">
        <v>13.38</v>
      </c>
      <c r="E55" s="6">
        <v>14.95</v>
      </c>
      <c r="F55" s="6">
        <v>18.52</v>
      </c>
      <c r="G55" s="7">
        <v>20.149999999999999</v>
      </c>
      <c r="H55" s="6">
        <v>1.01</v>
      </c>
      <c r="I55" s="6">
        <v>1.02</v>
      </c>
    </row>
    <row r="56" spans="1:9" x14ac:dyDescent="0.2">
      <c r="A56" s="5">
        <v>49</v>
      </c>
      <c r="B56" s="6">
        <v>13.47</v>
      </c>
      <c r="C56" s="6">
        <v>13.75</v>
      </c>
      <c r="D56" s="6">
        <v>13.94</v>
      </c>
      <c r="E56" s="6">
        <v>15.6</v>
      </c>
      <c r="F56" s="6">
        <v>19.29</v>
      </c>
      <c r="G56" s="6">
        <v>21.01</v>
      </c>
      <c r="H56" s="6">
        <v>1.1200000000000001</v>
      </c>
      <c r="I56" s="6">
        <v>1.03</v>
      </c>
    </row>
    <row r="57" spans="1:9" x14ac:dyDescent="0.2">
      <c r="A57" s="5">
        <v>50</v>
      </c>
      <c r="B57" s="6">
        <v>14.02</v>
      </c>
      <c r="C57" s="6">
        <v>14.31</v>
      </c>
      <c r="D57" s="6">
        <v>14.52</v>
      </c>
      <c r="E57" s="6">
        <v>16.25</v>
      </c>
      <c r="F57" s="6">
        <v>20.059999999999999</v>
      </c>
      <c r="G57" s="6">
        <v>21.88</v>
      </c>
      <c r="H57" s="6">
        <v>1.25</v>
      </c>
      <c r="I57" s="6">
        <v>1.05</v>
      </c>
    </row>
    <row r="58" spans="1:9" x14ac:dyDescent="0.2">
      <c r="A58" s="5">
        <v>51</v>
      </c>
      <c r="B58" s="6">
        <v>14.58</v>
      </c>
      <c r="C58" s="6">
        <v>14.89</v>
      </c>
      <c r="D58" s="7">
        <v>15.11</v>
      </c>
      <c r="E58" s="6">
        <v>16.91</v>
      </c>
      <c r="F58" s="6">
        <v>20.83</v>
      </c>
      <c r="G58" s="7">
        <v>22.75</v>
      </c>
      <c r="H58" s="6">
        <v>1.39</v>
      </c>
      <c r="I58" s="6">
        <v>1.07</v>
      </c>
    </row>
    <row r="59" spans="1:9" x14ac:dyDescent="0.2">
      <c r="A59" s="5">
        <v>52</v>
      </c>
      <c r="B59" s="6">
        <v>15.15</v>
      </c>
      <c r="C59" s="7">
        <v>15.48</v>
      </c>
      <c r="D59" s="6">
        <v>15.71</v>
      </c>
      <c r="E59" s="6">
        <v>17.59</v>
      </c>
      <c r="F59" s="6">
        <v>21.6</v>
      </c>
      <c r="G59" s="7">
        <v>23.62</v>
      </c>
      <c r="H59" s="6">
        <v>1.55</v>
      </c>
      <c r="I59" s="6">
        <v>1.0900000000000001</v>
      </c>
    </row>
    <row r="60" spans="1:9" x14ac:dyDescent="0.2">
      <c r="A60" s="5">
        <v>53</v>
      </c>
      <c r="B60" s="7">
        <v>15.74</v>
      </c>
      <c r="C60" s="6">
        <v>16.079999999999998</v>
      </c>
      <c r="D60" s="6">
        <v>16.329999999999998</v>
      </c>
      <c r="E60" s="6">
        <v>18.260000000000002</v>
      </c>
      <c r="F60" s="6">
        <v>22.37</v>
      </c>
      <c r="G60" s="6">
        <v>24.47</v>
      </c>
      <c r="H60" s="6">
        <v>1.73</v>
      </c>
      <c r="I60" s="6" t="s">
        <v>52</v>
      </c>
    </row>
    <row r="61" spans="1:9" x14ac:dyDescent="0.2">
      <c r="A61" s="5">
        <v>54</v>
      </c>
      <c r="B61" s="6">
        <v>16.34</v>
      </c>
      <c r="C61" s="6">
        <v>16.690000000000001</v>
      </c>
      <c r="D61" s="6">
        <v>16.96</v>
      </c>
      <c r="E61" s="6">
        <v>18.95</v>
      </c>
      <c r="F61" s="6">
        <v>23.14</v>
      </c>
      <c r="G61" s="6">
        <v>25.32</v>
      </c>
      <c r="H61" s="6">
        <v>1.94</v>
      </c>
      <c r="I61" s="6">
        <v>1.1299999999999999</v>
      </c>
    </row>
    <row r="62" spans="1:9" x14ac:dyDescent="0.2">
      <c r="A62" s="5">
        <v>55</v>
      </c>
      <c r="B62" s="6">
        <v>16.95</v>
      </c>
      <c r="C62" s="6">
        <v>17.32</v>
      </c>
      <c r="D62" s="6">
        <v>17.600000000000001</v>
      </c>
      <c r="E62" s="6">
        <v>19.64</v>
      </c>
      <c r="F62" s="6">
        <v>23.92</v>
      </c>
      <c r="G62" s="6">
        <v>26.17</v>
      </c>
      <c r="H62" s="6">
        <v>2.1800000000000002</v>
      </c>
      <c r="I62" s="6">
        <v>1.1499999999999999</v>
      </c>
    </row>
    <row r="63" spans="1:9" x14ac:dyDescent="0.2">
      <c r="A63" s="5">
        <v>56</v>
      </c>
      <c r="B63" s="7">
        <v>17.579999999999998</v>
      </c>
      <c r="C63" s="6">
        <v>17.97</v>
      </c>
      <c r="D63" s="6">
        <v>18.260000000000002</v>
      </c>
      <c r="E63" s="6">
        <v>20.350000000000001</v>
      </c>
      <c r="F63" s="6">
        <v>24.71</v>
      </c>
      <c r="G63" s="6">
        <v>27.03</v>
      </c>
      <c r="H63" s="6" t="s">
        <v>33</v>
      </c>
      <c r="I63" s="6">
        <v>1.18</v>
      </c>
    </row>
    <row r="64" spans="1:9" x14ac:dyDescent="0.2">
      <c r="A64" s="5">
        <v>57</v>
      </c>
      <c r="B64" s="6">
        <v>18.239999999999998</v>
      </c>
      <c r="C64" s="6">
        <v>18.64</v>
      </c>
      <c r="D64" s="6">
        <v>18.95</v>
      </c>
      <c r="E64" s="6">
        <v>21.08</v>
      </c>
      <c r="F64" s="6">
        <v>25.53</v>
      </c>
      <c r="G64" s="6">
        <v>27.92</v>
      </c>
      <c r="H64" s="6" t="s">
        <v>33</v>
      </c>
      <c r="I64" s="6">
        <v>1.21</v>
      </c>
    </row>
    <row r="65" spans="1:9" x14ac:dyDescent="0.2">
      <c r="A65" s="5">
        <v>58</v>
      </c>
      <c r="B65" s="6">
        <v>18.920000000000002</v>
      </c>
      <c r="C65" s="6">
        <v>19.34</v>
      </c>
      <c r="D65" s="7">
        <v>19.66</v>
      </c>
      <c r="E65" s="7">
        <v>21.85</v>
      </c>
      <c r="F65" s="6">
        <v>26.41</v>
      </c>
      <c r="G65" s="6">
        <v>28.86</v>
      </c>
      <c r="H65" s="6" t="s">
        <v>33</v>
      </c>
      <c r="I65" s="6">
        <v>1.24</v>
      </c>
    </row>
    <row r="66" spans="1:9" x14ac:dyDescent="0.2">
      <c r="A66" s="5">
        <v>59</v>
      </c>
      <c r="B66" s="6">
        <v>19.64</v>
      </c>
      <c r="C66" s="6">
        <v>20.07</v>
      </c>
      <c r="D66" s="6">
        <v>20.420000000000002</v>
      </c>
      <c r="E66" s="6">
        <v>22.66</v>
      </c>
      <c r="F66" s="6">
        <v>27.35</v>
      </c>
      <c r="G66" s="6">
        <v>29.88</v>
      </c>
      <c r="H66" s="6" t="s">
        <v>33</v>
      </c>
      <c r="I66" s="6">
        <v>1.27</v>
      </c>
    </row>
    <row r="67" spans="1:9" x14ac:dyDescent="0.2">
      <c r="A67" s="5">
        <v>60</v>
      </c>
      <c r="B67" s="6">
        <v>20.399999999999999</v>
      </c>
      <c r="C67" s="6">
        <v>20.86</v>
      </c>
      <c r="D67" s="6">
        <v>21.23</v>
      </c>
      <c r="E67" s="6">
        <v>23.54</v>
      </c>
      <c r="F67" s="6">
        <v>28.4</v>
      </c>
      <c r="G67" s="6">
        <v>31.02</v>
      </c>
      <c r="H67" s="6" t="s">
        <v>33</v>
      </c>
      <c r="I67" s="7">
        <v>1.3</v>
      </c>
    </row>
    <row r="68" spans="1:9" x14ac:dyDescent="0.2">
      <c r="A68" s="5">
        <v>61</v>
      </c>
      <c r="B68" s="6">
        <v>21.22</v>
      </c>
      <c r="C68" s="6">
        <v>21.71</v>
      </c>
      <c r="D68" s="6">
        <v>22.11</v>
      </c>
      <c r="E68" s="6">
        <v>24.5</v>
      </c>
      <c r="F68" s="6">
        <v>29.59</v>
      </c>
      <c r="G68" s="7">
        <v>32.32</v>
      </c>
      <c r="H68" s="6" t="s">
        <v>33</v>
      </c>
      <c r="I68" s="5" t="s">
        <v>50</v>
      </c>
    </row>
    <row r="69" spans="1:9" x14ac:dyDescent="0.2">
      <c r="A69" s="5">
        <v>62</v>
      </c>
      <c r="B69" s="6">
        <v>22.12</v>
      </c>
      <c r="C69" s="6">
        <v>22.64</v>
      </c>
      <c r="D69" s="6">
        <v>23.07</v>
      </c>
      <c r="E69" s="6">
        <v>25.57</v>
      </c>
      <c r="F69" s="7">
        <v>30.97</v>
      </c>
      <c r="G69" s="6">
        <v>33.85</v>
      </c>
      <c r="H69" s="6" t="s">
        <v>33</v>
      </c>
      <c r="I69" s="5" t="s">
        <v>50</v>
      </c>
    </row>
    <row r="70" spans="1:9" x14ac:dyDescent="0.2">
      <c r="A70" s="5">
        <v>63</v>
      </c>
      <c r="B70" s="6">
        <v>23.1</v>
      </c>
      <c r="C70" s="6">
        <v>23.66</v>
      </c>
      <c r="D70" s="6">
        <v>24.13</v>
      </c>
      <c r="E70" s="6">
        <v>26.78</v>
      </c>
      <c r="F70" s="6">
        <v>32.57</v>
      </c>
      <c r="G70" s="7">
        <v>35.659999999999997</v>
      </c>
      <c r="H70" s="6" t="s">
        <v>33</v>
      </c>
      <c r="I70" s="5" t="s">
        <v>50</v>
      </c>
    </row>
    <row r="71" spans="1:9" x14ac:dyDescent="0.2">
      <c r="A71" s="5">
        <v>64</v>
      </c>
      <c r="B71" s="6">
        <v>24.18</v>
      </c>
      <c r="C71" s="6">
        <v>24.8</v>
      </c>
      <c r="D71" s="6">
        <v>25.31</v>
      </c>
      <c r="E71" s="6">
        <v>28.16</v>
      </c>
      <c r="F71" s="6">
        <v>34.47</v>
      </c>
      <c r="G71" s="6">
        <v>37.82</v>
      </c>
      <c r="H71" s="6" t="s">
        <v>33</v>
      </c>
      <c r="I71" s="5" t="s">
        <v>50</v>
      </c>
    </row>
    <row r="72" spans="1:9" x14ac:dyDescent="0.2">
      <c r="A72" s="5">
        <v>65</v>
      </c>
      <c r="B72" s="6">
        <v>25.39</v>
      </c>
      <c r="C72" s="6">
        <v>26.08</v>
      </c>
      <c r="D72" s="6">
        <v>26.64</v>
      </c>
      <c r="E72" s="6">
        <v>29.74</v>
      </c>
      <c r="F72" s="6">
        <v>36.71</v>
      </c>
      <c r="G72" s="6">
        <v>40.409999999999997</v>
      </c>
      <c r="H72" s="6" t="s">
        <v>33</v>
      </c>
      <c r="I72" s="5" t="s">
        <v>50</v>
      </c>
    </row>
    <row r="73" spans="1:9" x14ac:dyDescent="0.2">
      <c r="A73" s="5">
        <v>66</v>
      </c>
      <c r="B73" s="6">
        <v>26.74</v>
      </c>
      <c r="C73" s="6">
        <v>27.52</v>
      </c>
      <c r="D73" s="6">
        <v>28.14</v>
      </c>
      <c r="E73" s="6">
        <v>31.56</v>
      </c>
      <c r="F73" s="6">
        <v>39.369999999999997</v>
      </c>
      <c r="G73" s="6">
        <v>43.52</v>
      </c>
      <c r="H73" s="6" t="s">
        <v>33</v>
      </c>
      <c r="I73" s="5" t="s">
        <v>50</v>
      </c>
    </row>
    <row r="74" spans="1:9" x14ac:dyDescent="0.2">
      <c r="A74" s="5">
        <v>67</v>
      </c>
      <c r="B74" s="6">
        <v>28.26</v>
      </c>
      <c r="C74" s="6">
        <v>29.14</v>
      </c>
      <c r="D74" s="6">
        <v>29.84</v>
      </c>
      <c r="E74" s="6">
        <v>33.67</v>
      </c>
      <c r="F74" s="6">
        <v>42.51</v>
      </c>
      <c r="G74" s="7">
        <v>47.25</v>
      </c>
      <c r="H74" s="6" t="s">
        <v>33</v>
      </c>
      <c r="I74" s="5" t="s">
        <v>50</v>
      </c>
    </row>
    <row r="75" spans="1:9" x14ac:dyDescent="0.2">
      <c r="A75" s="5">
        <v>68</v>
      </c>
      <c r="B75" s="6">
        <v>29.98</v>
      </c>
      <c r="C75" s="7">
        <v>30.98</v>
      </c>
      <c r="D75" s="6">
        <v>31.77</v>
      </c>
      <c r="E75" s="6">
        <v>36.1</v>
      </c>
      <c r="F75" s="7">
        <v>46.22</v>
      </c>
      <c r="G75" s="6">
        <v>51.68</v>
      </c>
      <c r="H75" s="6" t="s">
        <v>33</v>
      </c>
      <c r="I75" s="5" t="s">
        <v>50</v>
      </c>
    </row>
    <row r="76" spans="1:9" x14ac:dyDescent="0.2">
      <c r="A76" s="5">
        <v>69</v>
      </c>
      <c r="B76" s="6">
        <v>31.91</v>
      </c>
      <c r="C76" s="6">
        <v>33.06</v>
      </c>
      <c r="D76" s="6">
        <v>33.96</v>
      </c>
      <c r="E76" s="6">
        <v>38.89</v>
      </c>
      <c r="F76" s="6">
        <v>50.56</v>
      </c>
      <c r="G76" s="6">
        <v>56.92</v>
      </c>
      <c r="H76" s="6" t="s">
        <v>33</v>
      </c>
      <c r="I76" s="5" t="s">
        <v>50</v>
      </c>
    </row>
    <row r="77" spans="1:9" x14ac:dyDescent="0.2">
      <c r="A77" s="5">
        <v>70</v>
      </c>
      <c r="B77" s="6">
        <v>34.08</v>
      </c>
      <c r="C77" s="6">
        <v>35.4</v>
      </c>
      <c r="D77" s="6">
        <v>36.43</v>
      </c>
      <c r="E77" s="6">
        <v>42.1</v>
      </c>
      <c r="F77" s="6">
        <v>55.61</v>
      </c>
      <c r="G77" s="6">
        <v>63.08</v>
      </c>
      <c r="H77" s="6" t="s">
        <v>33</v>
      </c>
      <c r="I77" s="5" t="s">
        <v>50</v>
      </c>
    </row>
    <row r="78" spans="1:9" x14ac:dyDescent="0.2">
      <c r="A78" s="5">
        <v>71</v>
      </c>
      <c r="B78" s="6">
        <v>36.51</v>
      </c>
      <c r="C78" s="6">
        <v>38.04</v>
      </c>
      <c r="D78" s="6">
        <v>39.22</v>
      </c>
      <c r="E78" s="6">
        <v>45.75</v>
      </c>
      <c r="F78" s="7">
        <v>61.45</v>
      </c>
      <c r="G78" s="6">
        <v>70.239999999999995</v>
      </c>
      <c r="H78" s="6" t="s">
        <v>33</v>
      </c>
      <c r="I78" s="5" t="s">
        <v>50</v>
      </c>
    </row>
    <row r="79" spans="1:9" x14ac:dyDescent="0.2">
      <c r="A79" s="5">
        <v>72</v>
      </c>
      <c r="B79" s="6">
        <v>39.24</v>
      </c>
      <c r="C79" s="6">
        <v>41.01</v>
      </c>
      <c r="D79" s="6">
        <v>42.35</v>
      </c>
      <c r="E79" s="6">
        <v>49.89</v>
      </c>
      <c r="F79" s="6">
        <v>68.14</v>
      </c>
      <c r="G79" s="7">
        <v>78.52</v>
      </c>
      <c r="H79" s="6" t="s">
        <v>33</v>
      </c>
      <c r="I79" s="5" t="s">
        <v>50</v>
      </c>
    </row>
    <row r="80" spans="1:9" x14ac:dyDescent="0.2">
      <c r="A80" s="5">
        <v>73</v>
      </c>
      <c r="B80" s="6">
        <v>42.28</v>
      </c>
      <c r="C80" s="6">
        <v>44.31</v>
      </c>
      <c r="D80" s="6">
        <v>45.85</v>
      </c>
      <c r="E80" s="6">
        <v>54.55</v>
      </c>
      <c r="F80" s="6">
        <v>75.739999999999995</v>
      </c>
      <c r="G80" s="6">
        <v>87.99</v>
      </c>
      <c r="H80" s="6" t="s">
        <v>33</v>
      </c>
      <c r="I80" s="5" t="s">
        <v>50</v>
      </c>
    </row>
    <row r="81" spans="1:9" x14ac:dyDescent="0.2">
      <c r="A81" s="5">
        <v>74</v>
      </c>
      <c r="B81" s="6">
        <v>45.65</v>
      </c>
      <c r="C81" s="6">
        <v>47.98</v>
      </c>
      <c r="D81" s="6">
        <v>49.73</v>
      </c>
      <c r="E81" s="6">
        <v>59.75</v>
      </c>
      <c r="F81" s="6">
        <v>84.31</v>
      </c>
      <c r="G81" s="6">
        <v>98.72</v>
      </c>
      <c r="H81" s="6" t="s">
        <v>33</v>
      </c>
      <c r="I81" s="5" t="s">
        <v>50</v>
      </c>
    </row>
    <row r="82" spans="1:9" x14ac:dyDescent="0.2">
      <c r="A82" s="5">
        <v>75</v>
      </c>
      <c r="B82" s="6">
        <v>49.37</v>
      </c>
      <c r="C82" s="6">
        <v>52.03</v>
      </c>
      <c r="D82" s="6">
        <v>54.02</v>
      </c>
      <c r="E82" s="6">
        <v>65.510000000000005</v>
      </c>
      <c r="F82" s="6">
        <v>93.88</v>
      </c>
      <c r="G82" s="6">
        <v>110.78</v>
      </c>
      <c r="H82" s="6" t="s">
        <v>33</v>
      </c>
      <c r="I82" s="5" t="s">
        <v>50</v>
      </c>
    </row>
    <row r="83" spans="1:9" x14ac:dyDescent="0.2">
      <c r="A83" s="5">
        <v>76</v>
      </c>
      <c r="B83" s="6">
        <v>53.34</v>
      </c>
      <c r="C83" s="6">
        <v>56.26</v>
      </c>
      <c r="D83" s="6">
        <v>58.42</v>
      </c>
      <c r="E83" s="6">
        <v>71.63</v>
      </c>
      <c r="F83" s="6">
        <v>103.96</v>
      </c>
      <c r="G83" s="7">
        <v>123.88</v>
      </c>
      <c r="H83" s="6" t="s">
        <v>33</v>
      </c>
      <c r="I83" s="5" t="s">
        <v>50</v>
      </c>
    </row>
    <row r="84" spans="1:9" x14ac:dyDescent="0.2">
      <c r="A84" s="5">
        <v>77</v>
      </c>
      <c r="B84" s="6">
        <v>57.47</v>
      </c>
      <c r="C84" s="7">
        <v>60.67</v>
      </c>
      <c r="D84" s="6">
        <v>62.92</v>
      </c>
      <c r="E84" s="6">
        <v>78.2</v>
      </c>
      <c r="F84" s="7">
        <v>114.54</v>
      </c>
      <c r="G84" s="6">
        <v>138.18</v>
      </c>
      <c r="H84" s="6" t="s">
        <v>33</v>
      </c>
      <c r="I84" s="5" t="s">
        <v>50</v>
      </c>
    </row>
    <row r="85" spans="1:9" x14ac:dyDescent="0.2">
      <c r="A85" s="5">
        <v>78</v>
      </c>
      <c r="B85" s="6">
        <v>61.64</v>
      </c>
      <c r="C85" s="6">
        <v>65.459999999999994</v>
      </c>
      <c r="D85" s="6">
        <v>67.52</v>
      </c>
      <c r="E85" s="6">
        <v>85.2</v>
      </c>
      <c r="F85" s="6">
        <v>126</v>
      </c>
      <c r="G85" s="6">
        <v>153.69</v>
      </c>
      <c r="H85" s="6" t="s">
        <v>33</v>
      </c>
      <c r="I85" s="5" t="s">
        <v>50</v>
      </c>
    </row>
    <row r="86" spans="1:9" x14ac:dyDescent="0.2">
      <c r="A86" s="5">
        <v>79</v>
      </c>
      <c r="B86" s="6">
        <v>66.5</v>
      </c>
      <c r="C86" s="6">
        <v>71</v>
      </c>
      <c r="D86" s="6">
        <v>72.19</v>
      </c>
      <c r="E86" s="6">
        <v>92.45</v>
      </c>
      <c r="F86" s="6">
        <v>137.56</v>
      </c>
      <c r="G86" s="6">
        <v>169.37</v>
      </c>
      <c r="H86" s="6" t="s">
        <v>33</v>
      </c>
      <c r="I86" s="5" t="s">
        <v>50</v>
      </c>
    </row>
    <row r="87" spans="1:9" x14ac:dyDescent="0.2">
      <c r="A87" s="5">
        <v>80</v>
      </c>
      <c r="B87" s="6">
        <v>72.16</v>
      </c>
      <c r="C87" s="6">
        <v>76.84</v>
      </c>
      <c r="D87" s="6">
        <v>77.37</v>
      </c>
      <c r="E87" s="6">
        <v>99.97</v>
      </c>
      <c r="F87" s="7">
        <v>149.18</v>
      </c>
      <c r="G87" s="6">
        <v>185.41</v>
      </c>
      <c r="H87" s="6" t="s">
        <v>33</v>
      </c>
      <c r="I87" s="5" t="s">
        <v>50</v>
      </c>
    </row>
    <row r="88" spans="1:9" x14ac:dyDescent="0.2">
      <c r="A88" s="5">
        <v>81</v>
      </c>
      <c r="B88" s="6">
        <v>77.92</v>
      </c>
      <c r="C88" s="6">
        <v>82.84</v>
      </c>
      <c r="D88" s="6">
        <v>83.3</v>
      </c>
      <c r="E88" s="6">
        <v>108.09</v>
      </c>
      <c r="F88" s="6">
        <v>161.93</v>
      </c>
      <c r="G88" s="7">
        <v>202.56</v>
      </c>
      <c r="H88" s="6" t="s">
        <v>33</v>
      </c>
      <c r="I88" s="5"/>
    </row>
    <row r="89" spans="1:9" x14ac:dyDescent="0.2">
      <c r="A89" s="5">
        <v>82</v>
      </c>
      <c r="B89" s="6">
        <v>83.78</v>
      </c>
      <c r="C89" s="6">
        <v>89.21</v>
      </c>
      <c r="D89" s="6">
        <v>89.4</v>
      </c>
      <c r="E89" s="6">
        <v>116.51</v>
      </c>
      <c r="F89" s="6">
        <v>175.01</v>
      </c>
      <c r="G89" s="6">
        <v>220.59</v>
      </c>
      <c r="H89" s="6" t="s">
        <v>33</v>
      </c>
      <c r="I89" s="5"/>
    </row>
    <row r="90" spans="1:9" x14ac:dyDescent="0.2">
      <c r="A90" s="5">
        <v>83</v>
      </c>
      <c r="B90" s="6">
        <v>89.74</v>
      </c>
      <c r="C90" s="6">
        <v>95.7</v>
      </c>
      <c r="D90" s="6">
        <v>96.05</v>
      </c>
      <c r="E90" s="6">
        <v>125.33</v>
      </c>
      <c r="F90" s="6">
        <v>188.12</v>
      </c>
      <c r="G90" s="6">
        <v>239.58</v>
      </c>
      <c r="H90" s="6" t="s">
        <v>33</v>
      </c>
      <c r="I90" s="5"/>
    </row>
    <row r="91" spans="1:9" x14ac:dyDescent="0.2">
      <c r="A91" s="5">
        <v>84</v>
      </c>
      <c r="B91" s="6">
        <v>95.74</v>
      </c>
      <c r="C91" s="6">
        <v>102.23</v>
      </c>
      <c r="D91" s="6">
        <v>103.59</v>
      </c>
      <c r="E91" s="6">
        <v>134.22999999999999</v>
      </c>
      <c r="F91" s="6">
        <v>205.84</v>
      </c>
      <c r="G91" s="6">
        <v>259.60000000000002</v>
      </c>
      <c r="H91" s="6" t="s">
        <v>33</v>
      </c>
      <c r="I91" s="5"/>
    </row>
    <row r="92" spans="1:9" x14ac:dyDescent="0.2">
      <c r="A92" s="5">
        <v>85</v>
      </c>
      <c r="B92" s="6">
        <v>102.41</v>
      </c>
      <c r="C92" s="6">
        <v>108.89</v>
      </c>
      <c r="D92" s="6">
        <v>113.85</v>
      </c>
      <c r="E92" s="6">
        <v>143.22999999999999</v>
      </c>
      <c r="F92" s="6">
        <v>229.69</v>
      </c>
      <c r="G92" s="7">
        <v>289.47000000000003</v>
      </c>
      <c r="H92" s="6" t="s">
        <v>33</v>
      </c>
      <c r="I92" s="5"/>
    </row>
  </sheetData>
  <phoneticPr fontId="4" type="noConversion"/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indexed="10"/>
  </sheetPr>
  <dimension ref="A1:I93"/>
  <sheetViews>
    <sheetView workbookViewId="0">
      <selection activeCell="B7" sqref="B7"/>
    </sheetView>
  </sheetViews>
  <sheetFormatPr defaultColWidth="8.6640625" defaultRowHeight="15" x14ac:dyDescent="0.2"/>
  <cols>
    <col min="1" max="1" width="7" style="1" customWidth="1"/>
    <col min="2" max="7" width="8" style="1" customWidth="1"/>
    <col min="8" max="9" width="7" style="1" customWidth="1"/>
  </cols>
  <sheetData>
    <row r="1" spans="1:9" x14ac:dyDescent="0.2">
      <c r="A1" s="2"/>
      <c r="B1" s="2"/>
      <c r="C1" s="2"/>
      <c r="D1" s="2"/>
      <c r="E1" s="2"/>
      <c r="F1" s="2"/>
      <c r="G1" s="2"/>
      <c r="H1" s="2"/>
      <c r="I1" s="2"/>
    </row>
    <row r="2" spans="1:9" x14ac:dyDescent="0.2">
      <c r="A2" s="36" t="s">
        <v>40</v>
      </c>
      <c r="B2" s="2"/>
      <c r="C2" s="2"/>
      <c r="D2" s="2"/>
      <c r="E2" s="3" t="s">
        <v>51</v>
      </c>
      <c r="F2" s="2"/>
      <c r="G2" s="2"/>
      <c r="H2" s="3" t="s">
        <v>1</v>
      </c>
      <c r="I2" s="2"/>
    </row>
    <row r="3" spans="1:9" x14ac:dyDescent="0.2">
      <c r="A3" s="2"/>
      <c r="B3" s="2"/>
      <c r="C3" s="29" t="s">
        <v>43</v>
      </c>
      <c r="D3" s="2"/>
      <c r="E3" s="2"/>
      <c r="F3" s="2"/>
      <c r="G3" s="2"/>
      <c r="H3" s="2"/>
      <c r="I3" s="2"/>
    </row>
    <row r="4" spans="1:9" x14ac:dyDescent="0.2">
      <c r="A4" s="8"/>
      <c r="B4" s="8"/>
      <c r="C4" s="8"/>
      <c r="D4" s="8"/>
      <c r="E4" s="8"/>
      <c r="F4" s="8"/>
      <c r="G4" s="32"/>
      <c r="H4" s="35" t="s">
        <v>45</v>
      </c>
      <c r="I4" s="8"/>
    </row>
    <row r="5" spans="1:9" x14ac:dyDescent="0.2">
      <c r="A5" s="30" t="s">
        <v>3</v>
      </c>
      <c r="B5" s="30" t="s">
        <v>25</v>
      </c>
      <c r="C5" s="30" t="s">
        <v>26</v>
      </c>
      <c r="D5" s="30" t="s">
        <v>6</v>
      </c>
      <c r="E5" s="30" t="s">
        <v>7</v>
      </c>
      <c r="F5" s="30" t="s">
        <v>6</v>
      </c>
      <c r="G5" s="33" t="s">
        <v>7</v>
      </c>
      <c r="H5" s="30" t="s">
        <v>47</v>
      </c>
      <c r="I5" s="30" t="s">
        <v>46</v>
      </c>
    </row>
    <row r="6" spans="1:9" x14ac:dyDescent="0.2">
      <c r="A6" s="31" t="s">
        <v>8</v>
      </c>
      <c r="B6" s="31" t="s">
        <v>44</v>
      </c>
      <c r="C6" s="31" t="s">
        <v>44</v>
      </c>
      <c r="D6" s="31" t="s">
        <v>44</v>
      </c>
      <c r="E6" s="31" t="s">
        <v>44</v>
      </c>
      <c r="F6" s="31" t="s">
        <v>10</v>
      </c>
      <c r="G6" s="34" t="s">
        <v>10</v>
      </c>
      <c r="H6" s="31" t="s">
        <v>49</v>
      </c>
      <c r="I6" s="31" t="s">
        <v>48</v>
      </c>
    </row>
    <row r="7" spans="1:9" x14ac:dyDescent="0.2">
      <c r="A7" s="5">
        <v>0</v>
      </c>
      <c r="B7" s="6" t="s">
        <v>33</v>
      </c>
      <c r="C7" s="6" t="s">
        <v>33</v>
      </c>
      <c r="D7" s="6" t="s">
        <v>33</v>
      </c>
      <c r="E7" s="6">
        <v>2.94</v>
      </c>
      <c r="F7" s="6" t="s">
        <v>33</v>
      </c>
      <c r="G7" s="6" t="s">
        <v>33</v>
      </c>
      <c r="H7" s="6" t="s">
        <v>33</v>
      </c>
      <c r="I7" s="5" t="s">
        <v>50</v>
      </c>
    </row>
    <row r="8" spans="1:9" x14ac:dyDescent="0.2">
      <c r="A8" s="5">
        <v>1</v>
      </c>
      <c r="B8" s="6" t="s">
        <v>33</v>
      </c>
      <c r="C8" s="6" t="s">
        <v>33</v>
      </c>
      <c r="D8" s="6" t="s">
        <v>33</v>
      </c>
      <c r="E8" s="6">
        <v>2.95</v>
      </c>
      <c r="F8" s="6" t="s">
        <v>33</v>
      </c>
      <c r="G8" s="6" t="s">
        <v>33</v>
      </c>
      <c r="H8" s="6" t="s">
        <v>33</v>
      </c>
      <c r="I8" s="5" t="s">
        <v>50</v>
      </c>
    </row>
    <row r="9" spans="1:9" x14ac:dyDescent="0.2">
      <c r="A9" s="5">
        <v>2</v>
      </c>
      <c r="B9" s="6" t="s">
        <v>33</v>
      </c>
      <c r="C9" s="6" t="s">
        <v>33</v>
      </c>
      <c r="D9" s="6" t="s">
        <v>33</v>
      </c>
      <c r="E9" s="6">
        <v>2.97</v>
      </c>
      <c r="F9" s="6" t="s">
        <v>33</v>
      </c>
      <c r="G9" s="6" t="s">
        <v>33</v>
      </c>
      <c r="H9" s="6" t="s">
        <v>33</v>
      </c>
      <c r="I9" s="5" t="s">
        <v>50</v>
      </c>
    </row>
    <row r="10" spans="1:9" x14ac:dyDescent="0.2">
      <c r="A10" s="5">
        <v>3</v>
      </c>
      <c r="B10" s="6" t="s">
        <v>33</v>
      </c>
      <c r="C10" s="6" t="s">
        <v>33</v>
      </c>
      <c r="D10" s="6" t="s">
        <v>33</v>
      </c>
      <c r="E10" s="6">
        <v>3.01</v>
      </c>
      <c r="F10" s="6" t="s">
        <v>33</v>
      </c>
      <c r="G10" s="6" t="s">
        <v>33</v>
      </c>
      <c r="H10" s="6" t="s">
        <v>33</v>
      </c>
      <c r="I10" s="5" t="s">
        <v>50</v>
      </c>
    </row>
    <row r="11" spans="1:9" x14ac:dyDescent="0.2">
      <c r="A11" s="5">
        <v>4</v>
      </c>
      <c r="B11" s="6" t="s">
        <v>33</v>
      </c>
      <c r="C11" s="6" t="s">
        <v>33</v>
      </c>
      <c r="D11" s="6" t="s">
        <v>33</v>
      </c>
      <c r="E11" s="6">
        <v>3.06</v>
      </c>
      <c r="F11" s="6" t="s">
        <v>33</v>
      </c>
      <c r="G11" s="6" t="s">
        <v>33</v>
      </c>
      <c r="H11" s="6" t="s">
        <v>33</v>
      </c>
      <c r="I11" s="5" t="s">
        <v>50</v>
      </c>
    </row>
    <row r="12" spans="1:9" x14ac:dyDescent="0.2">
      <c r="A12" s="5">
        <v>5</v>
      </c>
      <c r="B12" s="6" t="s">
        <v>33</v>
      </c>
      <c r="C12" s="6" t="s">
        <v>33</v>
      </c>
      <c r="D12" s="6" t="s">
        <v>33</v>
      </c>
      <c r="E12" s="6">
        <v>3.12</v>
      </c>
      <c r="F12" s="6" t="s">
        <v>33</v>
      </c>
      <c r="G12" s="6" t="s">
        <v>33</v>
      </c>
      <c r="H12" s="6" t="s">
        <v>33</v>
      </c>
      <c r="I12" s="7">
        <v>0.9</v>
      </c>
    </row>
    <row r="13" spans="1:9" x14ac:dyDescent="0.2">
      <c r="A13" s="5">
        <v>6</v>
      </c>
      <c r="B13" s="6" t="s">
        <v>33</v>
      </c>
      <c r="C13" s="6" t="s">
        <v>33</v>
      </c>
      <c r="D13" s="6" t="s">
        <v>33</v>
      </c>
      <c r="E13" s="6">
        <v>3.19</v>
      </c>
      <c r="F13" s="6" t="s">
        <v>33</v>
      </c>
      <c r="G13" s="6" t="s">
        <v>33</v>
      </c>
      <c r="H13" s="6" t="s">
        <v>33</v>
      </c>
      <c r="I13" s="7">
        <v>0.9</v>
      </c>
    </row>
    <row r="14" spans="1:9" x14ac:dyDescent="0.2">
      <c r="A14" s="5">
        <v>7</v>
      </c>
      <c r="B14" s="6" t="s">
        <v>33</v>
      </c>
      <c r="C14" s="6" t="s">
        <v>33</v>
      </c>
      <c r="D14" s="6" t="s">
        <v>33</v>
      </c>
      <c r="E14" s="6">
        <v>3.29</v>
      </c>
      <c r="F14" s="6" t="s">
        <v>33</v>
      </c>
      <c r="G14" s="6" t="s">
        <v>33</v>
      </c>
      <c r="H14" s="6" t="s">
        <v>33</v>
      </c>
      <c r="I14" s="7">
        <v>0.9</v>
      </c>
    </row>
    <row r="15" spans="1:9" x14ac:dyDescent="0.2">
      <c r="A15" s="5">
        <v>8</v>
      </c>
      <c r="B15" s="6" t="s">
        <v>33</v>
      </c>
      <c r="C15" s="6" t="s">
        <v>33</v>
      </c>
      <c r="D15" s="6" t="s">
        <v>33</v>
      </c>
      <c r="E15" s="6">
        <v>3.41</v>
      </c>
      <c r="F15" s="6" t="s">
        <v>33</v>
      </c>
      <c r="G15" s="6" t="s">
        <v>33</v>
      </c>
      <c r="H15" s="6" t="s">
        <v>33</v>
      </c>
      <c r="I15" s="7">
        <v>0.9</v>
      </c>
    </row>
    <row r="16" spans="1:9" x14ac:dyDescent="0.2">
      <c r="A16" s="5">
        <v>9</v>
      </c>
      <c r="B16" s="6" t="s">
        <v>33</v>
      </c>
      <c r="C16" s="6" t="s">
        <v>33</v>
      </c>
      <c r="D16" s="6" t="s">
        <v>33</v>
      </c>
      <c r="E16" s="6">
        <v>3.54</v>
      </c>
      <c r="F16" s="6" t="s">
        <v>33</v>
      </c>
      <c r="G16" s="6" t="s">
        <v>33</v>
      </c>
      <c r="H16" s="6" t="s">
        <v>33</v>
      </c>
      <c r="I16" s="7">
        <v>0.9</v>
      </c>
    </row>
    <row r="17" spans="1:9" x14ac:dyDescent="0.2">
      <c r="A17" s="5">
        <v>10</v>
      </c>
      <c r="B17" s="6" t="s">
        <v>33</v>
      </c>
      <c r="C17" s="6" t="s">
        <v>33</v>
      </c>
      <c r="D17" s="6" t="s">
        <v>33</v>
      </c>
      <c r="E17" s="6">
        <v>3.7</v>
      </c>
      <c r="F17" s="6" t="s">
        <v>33</v>
      </c>
      <c r="G17" s="6" t="s">
        <v>33</v>
      </c>
      <c r="H17" s="6" t="s">
        <v>33</v>
      </c>
      <c r="I17" s="7">
        <v>0.9</v>
      </c>
    </row>
    <row r="18" spans="1:9" x14ac:dyDescent="0.2">
      <c r="A18" s="5">
        <v>11</v>
      </c>
      <c r="B18" s="6" t="s">
        <v>33</v>
      </c>
      <c r="C18" s="6" t="s">
        <v>33</v>
      </c>
      <c r="D18" s="6" t="s">
        <v>33</v>
      </c>
      <c r="E18" s="6">
        <v>3.88</v>
      </c>
      <c r="F18" s="6" t="s">
        <v>33</v>
      </c>
      <c r="G18" s="6" t="s">
        <v>33</v>
      </c>
      <c r="H18" s="6" t="s">
        <v>33</v>
      </c>
      <c r="I18" s="7">
        <v>0.9</v>
      </c>
    </row>
    <row r="19" spans="1:9" x14ac:dyDescent="0.2">
      <c r="A19" s="5">
        <v>12</v>
      </c>
      <c r="B19" s="6" t="s">
        <v>33</v>
      </c>
      <c r="C19" s="6" t="s">
        <v>33</v>
      </c>
      <c r="D19" s="6" t="s">
        <v>33</v>
      </c>
      <c r="E19" s="6">
        <v>4.08</v>
      </c>
      <c r="F19" s="6" t="s">
        <v>33</v>
      </c>
      <c r="G19" s="6" t="s">
        <v>33</v>
      </c>
      <c r="H19" s="6" t="s">
        <v>33</v>
      </c>
      <c r="I19" s="7">
        <v>0.9</v>
      </c>
    </row>
    <row r="20" spans="1:9" x14ac:dyDescent="0.2">
      <c r="A20" s="5">
        <v>13</v>
      </c>
      <c r="B20" s="6" t="s">
        <v>33</v>
      </c>
      <c r="C20" s="6" t="s">
        <v>33</v>
      </c>
      <c r="D20" s="6" t="s">
        <v>33</v>
      </c>
      <c r="E20" s="6">
        <v>4.4000000000000004</v>
      </c>
      <c r="F20" s="6" t="s">
        <v>33</v>
      </c>
      <c r="G20" s="6" t="s">
        <v>33</v>
      </c>
      <c r="H20" s="6" t="s">
        <v>33</v>
      </c>
      <c r="I20" s="7">
        <v>0.9</v>
      </c>
    </row>
    <row r="21" spans="1:9" x14ac:dyDescent="0.2">
      <c r="A21" s="5">
        <v>14</v>
      </c>
      <c r="B21" s="6" t="s">
        <v>33</v>
      </c>
      <c r="C21" s="6" t="s">
        <v>33</v>
      </c>
      <c r="D21" s="6" t="s">
        <v>33</v>
      </c>
      <c r="E21" s="7">
        <v>4.7</v>
      </c>
      <c r="F21" s="6" t="s">
        <v>33</v>
      </c>
      <c r="G21" s="6" t="s">
        <v>33</v>
      </c>
      <c r="H21" s="6" t="s">
        <v>33</v>
      </c>
      <c r="I21" s="7">
        <v>0.9</v>
      </c>
    </row>
    <row r="22" spans="1:9" x14ac:dyDescent="0.2">
      <c r="A22" s="5">
        <v>15</v>
      </c>
      <c r="B22" s="6" t="s">
        <v>33</v>
      </c>
      <c r="C22" s="6" t="s">
        <v>33</v>
      </c>
      <c r="D22" s="6" t="s">
        <v>33</v>
      </c>
      <c r="E22" s="7">
        <v>4.78</v>
      </c>
      <c r="F22" s="6" t="s">
        <v>33</v>
      </c>
      <c r="G22" s="6" t="s">
        <v>33</v>
      </c>
      <c r="H22" s="6">
        <v>0.19</v>
      </c>
      <c r="I22" s="7">
        <v>0.9</v>
      </c>
    </row>
    <row r="23" spans="1:9" x14ac:dyDescent="0.2">
      <c r="A23" s="5">
        <v>16</v>
      </c>
      <c r="B23" s="6" t="s">
        <v>33</v>
      </c>
      <c r="C23" s="6" t="s">
        <v>33</v>
      </c>
      <c r="D23" s="6" t="s">
        <v>33</v>
      </c>
      <c r="E23" s="6">
        <v>4.79</v>
      </c>
      <c r="F23" s="6" t="s">
        <v>33</v>
      </c>
      <c r="G23" s="6" t="s">
        <v>33</v>
      </c>
      <c r="H23" s="6">
        <v>0.19</v>
      </c>
      <c r="I23" s="7">
        <v>0.9</v>
      </c>
    </row>
    <row r="24" spans="1:9" x14ac:dyDescent="0.2">
      <c r="A24" s="5">
        <v>17</v>
      </c>
      <c r="B24" s="6" t="s">
        <v>33</v>
      </c>
      <c r="C24" s="6" t="s">
        <v>33</v>
      </c>
      <c r="D24" s="6" t="s">
        <v>33</v>
      </c>
      <c r="E24" s="7">
        <v>4.8</v>
      </c>
      <c r="F24" s="6" t="s">
        <v>33</v>
      </c>
      <c r="G24" s="6" t="s">
        <v>33</v>
      </c>
      <c r="H24" s="6">
        <v>0.2</v>
      </c>
      <c r="I24" s="7">
        <v>0.9</v>
      </c>
    </row>
    <row r="25" spans="1:9" x14ac:dyDescent="0.2">
      <c r="A25" s="5">
        <v>18</v>
      </c>
      <c r="B25" s="6">
        <v>4.03</v>
      </c>
      <c r="C25" s="6">
        <v>4.09</v>
      </c>
      <c r="D25" s="6">
        <v>4.1399999999999997</v>
      </c>
      <c r="E25" s="7">
        <v>4.82</v>
      </c>
      <c r="F25" s="6">
        <v>4.9000000000000004</v>
      </c>
      <c r="G25" s="6">
        <v>6.4</v>
      </c>
      <c r="H25" s="6">
        <v>0.2</v>
      </c>
      <c r="I25" s="7">
        <v>0.9</v>
      </c>
    </row>
    <row r="26" spans="1:9" x14ac:dyDescent="0.2">
      <c r="A26" s="5">
        <v>19</v>
      </c>
      <c r="B26" s="6">
        <v>4.2300000000000004</v>
      </c>
      <c r="C26" s="6">
        <v>4.29</v>
      </c>
      <c r="D26" s="6">
        <v>4.34</v>
      </c>
      <c r="E26" s="6">
        <v>4.88</v>
      </c>
      <c r="F26" s="6">
        <v>5.31</v>
      </c>
      <c r="G26" s="6">
        <v>6.59</v>
      </c>
      <c r="H26" s="6">
        <v>0.21</v>
      </c>
      <c r="I26" s="7">
        <v>0.9</v>
      </c>
    </row>
    <row r="27" spans="1:9" x14ac:dyDescent="0.2">
      <c r="A27" s="5">
        <v>20</v>
      </c>
      <c r="B27" s="6">
        <v>4.49</v>
      </c>
      <c r="C27" s="6">
        <v>4.54</v>
      </c>
      <c r="D27" s="7">
        <v>4.59</v>
      </c>
      <c r="E27" s="6">
        <v>5.09</v>
      </c>
      <c r="F27" s="6">
        <v>5.6</v>
      </c>
      <c r="G27" s="6">
        <v>6.8</v>
      </c>
      <c r="H27" s="6">
        <v>0.21</v>
      </c>
      <c r="I27" s="7">
        <v>0.9</v>
      </c>
    </row>
    <row r="28" spans="1:9" x14ac:dyDescent="0.2">
      <c r="A28" s="5">
        <v>21</v>
      </c>
      <c r="B28" s="6">
        <v>4.76</v>
      </c>
      <c r="C28" s="6">
        <v>4.8099999999999996</v>
      </c>
      <c r="D28" s="6">
        <v>4.8600000000000003</v>
      </c>
      <c r="E28" s="6">
        <v>5.39</v>
      </c>
      <c r="F28" s="6">
        <v>5.69</v>
      </c>
      <c r="G28" s="6">
        <v>7</v>
      </c>
      <c r="H28" s="6">
        <v>0.22</v>
      </c>
      <c r="I28" s="7">
        <v>0.9</v>
      </c>
    </row>
    <row r="29" spans="1:9" x14ac:dyDescent="0.2">
      <c r="A29" s="5">
        <v>22</v>
      </c>
      <c r="B29" s="6">
        <v>5.0599999999999996</v>
      </c>
      <c r="C29" s="6">
        <v>5.1100000000000003</v>
      </c>
      <c r="D29" s="6">
        <v>5.16</v>
      </c>
      <c r="E29" s="6">
        <v>5.74</v>
      </c>
      <c r="F29" s="6">
        <v>6.32</v>
      </c>
      <c r="G29" s="6">
        <v>7.38</v>
      </c>
      <c r="H29" s="6">
        <v>0.22</v>
      </c>
      <c r="I29" s="7">
        <v>0.9</v>
      </c>
    </row>
    <row r="30" spans="1:9" x14ac:dyDescent="0.2">
      <c r="A30" s="5">
        <v>23</v>
      </c>
      <c r="B30" s="6">
        <v>5.37</v>
      </c>
      <c r="C30" s="6">
        <v>5.42</v>
      </c>
      <c r="D30" s="6">
        <v>5.47</v>
      </c>
      <c r="E30" s="6">
        <v>6.11</v>
      </c>
      <c r="F30" s="6">
        <v>6.96</v>
      </c>
      <c r="G30" s="6">
        <v>7.85</v>
      </c>
      <c r="H30" s="6">
        <v>0.23</v>
      </c>
      <c r="I30" s="6">
        <v>0.9</v>
      </c>
    </row>
    <row r="31" spans="1:9" x14ac:dyDescent="0.2">
      <c r="A31" s="5">
        <v>24</v>
      </c>
      <c r="B31" s="6">
        <v>5.7</v>
      </c>
      <c r="C31" s="6">
        <v>5.75</v>
      </c>
      <c r="D31" s="6">
        <v>5.8</v>
      </c>
      <c r="E31" s="6">
        <v>6.49</v>
      </c>
      <c r="F31" s="6">
        <v>7.6</v>
      </c>
      <c r="G31" s="6">
        <v>8.4</v>
      </c>
      <c r="H31" s="6">
        <v>0.24</v>
      </c>
      <c r="I31" s="7">
        <v>0.9</v>
      </c>
    </row>
    <row r="32" spans="1:9" x14ac:dyDescent="0.2">
      <c r="A32" s="5">
        <v>25</v>
      </c>
      <c r="B32" s="6">
        <v>5.97</v>
      </c>
      <c r="C32" s="6">
        <v>6.07</v>
      </c>
      <c r="D32" s="7">
        <v>6.12</v>
      </c>
      <c r="E32" s="7">
        <v>6.87</v>
      </c>
      <c r="F32" s="6">
        <v>8.2100000000000009</v>
      </c>
      <c r="G32" s="6">
        <v>9.0299999999999994</v>
      </c>
      <c r="H32" s="6">
        <v>0.25</v>
      </c>
      <c r="I32" s="6">
        <v>0.9</v>
      </c>
    </row>
    <row r="33" spans="1:9" x14ac:dyDescent="0.2">
      <c r="A33" s="5">
        <v>26</v>
      </c>
      <c r="B33" s="6">
        <v>6.22</v>
      </c>
      <c r="C33" s="6">
        <v>6.37</v>
      </c>
      <c r="D33" s="6">
        <v>6.44</v>
      </c>
      <c r="E33" s="7">
        <v>7.35</v>
      </c>
      <c r="F33" s="6">
        <v>8.7899999999999991</v>
      </c>
      <c r="G33" s="6">
        <v>9.66</v>
      </c>
      <c r="H33" s="6">
        <v>0.26</v>
      </c>
      <c r="I33" s="6">
        <v>0.9</v>
      </c>
    </row>
    <row r="34" spans="1:9" x14ac:dyDescent="0.2">
      <c r="A34" s="5">
        <v>27</v>
      </c>
      <c r="B34" s="6">
        <v>6.48</v>
      </c>
      <c r="C34" s="6">
        <v>6.68</v>
      </c>
      <c r="D34" s="7">
        <v>6.76</v>
      </c>
      <c r="E34" s="7">
        <v>7.68</v>
      </c>
      <c r="F34" s="6">
        <v>9.33</v>
      </c>
      <c r="G34" s="6">
        <v>10.24</v>
      </c>
      <c r="H34" s="6">
        <v>0.27</v>
      </c>
      <c r="I34" s="7">
        <v>0.9</v>
      </c>
    </row>
    <row r="35" spans="1:9" x14ac:dyDescent="0.2">
      <c r="A35" s="5">
        <v>28</v>
      </c>
      <c r="B35" s="6">
        <v>6.74</v>
      </c>
      <c r="C35" s="7">
        <v>6.97</v>
      </c>
      <c r="D35" s="6">
        <v>7.07</v>
      </c>
      <c r="E35" s="7">
        <v>8.01</v>
      </c>
      <c r="F35" s="6">
        <v>9.83</v>
      </c>
      <c r="G35" s="6">
        <v>10.79</v>
      </c>
      <c r="H35" s="6">
        <v>0.28000000000000003</v>
      </c>
      <c r="I35" s="6">
        <v>0.9</v>
      </c>
    </row>
    <row r="36" spans="1:9" x14ac:dyDescent="0.2">
      <c r="A36" s="5">
        <v>29</v>
      </c>
      <c r="B36" s="6">
        <v>7.01</v>
      </c>
      <c r="C36" s="6">
        <v>7.27</v>
      </c>
      <c r="D36" s="6">
        <v>7.38</v>
      </c>
      <c r="E36" s="6">
        <v>8.34</v>
      </c>
      <c r="F36" s="6">
        <v>10.29</v>
      </c>
      <c r="G36" s="6">
        <v>11.28</v>
      </c>
      <c r="H36" s="6">
        <v>0.28999999999999998</v>
      </c>
      <c r="I36" s="6">
        <v>0.9</v>
      </c>
    </row>
    <row r="37" spans="1:9" x14ac:dyDescent="0.2">
      <c r="A37" s="5">
        <v>30</v>
      </c>
      <c r="B37" s="6">
        <v>7.28</v>
      </c>
      <c r="C37" s="6">
        <v>7.56</v>
      </c>
      <c r="D37" s="6">
        <v>7.68</v>
      </c>
      <c r="E37" s="6">
        <v>8.67</v>
      </c>
      <c r="F37" s="6">
        <v>10.71</v>
      </c>
      <c r="G37" s="7">
        <v>11.74</v>
      </c>
      <c r="H37" s="6">
        <v>0.31</v>
      </c>
      <c r="I37" s="6">
        <v>0.9</v>
      </c>
    </row>
    <row r="38" spans="1:9" x14ac:dyDescent="0.2">
      <c r="A38" s="5">
        <v>31</v>
      </c>
      <c r="B38" s="6">
        <v>7.6</v>
      </c>
      <c r="C38" s="6">
        <v>7.86</v>
      </c>
      <c r="D38" s="7">
        <v>7.98</v>
      </c>
      <c r="E38" s="6">
        <v>9</v>
      </c>
      <c r="F38" s="6">
        <v>11.1</v>
      </c>
      <c r="G38" s="6">
        <v>12.16</v>
      </c>
      <c r="H38" s="7">
        <v>0.33</v>
      </c>
      <c r="I38" s="6">
        <v>0.9</v>
      </c>
    </row>
    <row r="39" spans="1:9" x14ac:dyDescent="0.2">
      <c r="A39" s="5">
        <v>32</v>
      </c>
      <c r="B39" s="6">
        <v>7.93</v>
      </c>
      <c r="C39" s="6">
        <v>8.16</v>
      </c>
      <c r="D39" s="7">
        <v>8.2899999999999991</v>
      </c>
      <c r="E39" s="6">
        <v>9.33</v>
      </c>
      <c r="F39" s="6">
        <v>11.48</v>
      </c>
      <c r="G39" s="7">
        <v>12.56</v>
      </c>
      <c r="H39" s="6">
        <v>0.35</v>
      </c>
      <c r="I39" s="6">
        <v>0.9</v>
      </c>
    </row>
    <row r="40" spans="1:9" x14ac:dyDescent="0.2">
      <c r="A40" s="5">
        <v>33</v>
      </c>
      <c r="B40" s="6">
        <v>8.27</v>
      </c>
      <c r="C40" s="6">
        <v>8.4700000000000006</v>
      </c>
      <c r="D40" s="7">
        <v>8.6</v>
      </c>
      <c r="E40" s="7">
        <v>9.67</v>
      </c>
      <c r="F40" s="6">
        <v>11.85</v>
      </c>
      <c r="G40" s="6">
        <v>12.95</v>
      </c>
      <c r="H40" s="6">
        <v>0.37</v>
      </c>
      <c r="I40" s="6">
        <v>0.9</v>
      </c>
    </row>
    <row r="41" spans="1:9" x14ac:dyDescent="0.2">
      <c r="A41" s="5">
        <v>34</v>
      </c>
      <c r="B41" s="6">
        <v>8.6199999999999992</v>
      </c>
      <c r="C41" s="6">
        <v>8.7899999999999991</v>
      </c>
      <c r="D41" s="6">
        <v>8.93</v>
      </c>
      <c r="E41" s="6">
        <v>10.01</v>
      </c>
      <c r="F41" s="6">
        <v>12.23</v>
      </c>
      <c r="G41" s="6">
        <v>13.35</v>
      </c>
      <c r="H41" s="6">
        <v>0.39</v>
      </c>
      <c r="I41" s="6">
        <v>0.9</v>
      </c>
    </row>
    <row r="42" spans="1:9" x14ac:dyDescent="0.2">
      <c r="A42" s="5">
        <v>35</v>
      </c>
      <c r="B42" s="6">
        <v>8.98</v>
      </c>
      <c r="C42" s="6">
        <v>9.1300000000000008</v>
      </c>
      <c r="D42" s="6">
        <v>9.27</v>
      </c>
      <c r="E42" s="6">
        <v>10.38</v>
      </c>
      <c r="F42" s="7">
        <v>12.63</v>
      </c>
      <c r="G42" s="6">
        <v>13.77</v>
      </c>
      <c r="H42" s="6">
        <v>0.41</v>
      </c>
      <c r="I42" s="6">
        <v>0.9</v>
      </c>
    </row>
    <row r="43" spans="1:9" x14ac:dyDescent="0.2">
      <c r="A43" s="5">
        <v>36</v>
      </c>
      <c r="B43" s="6">
        <v>9.35</v>
      </c>
      <c r="C43" s="6">
        <v>9.49</v>
      </c>
      <c r="D43" s="6">
        <v>9.6300000000000008</v>
      </c>
      <c r="E43" s="6">
        <v>10.77</v>
      </c>
      <c r="F43" s="6">
        <v>13.06</v>
      </c>
      <c r="G43" s="6">
        <v>14.23</v>
      </c>
      <c r="H43" s="6">
        <v>0.44</v>
      </c>
      <c r="I43" s="6">
        <v>0.9</v>
      </c>
    </row>
    <row r="44" spans="1:9" x14ac:dyDescent="0.2">
      <c r="A44" s="5">
        <v>37</v>
      </c>
      <c r="B44" s="6">
        <v>9.7200000000000006</v>
      </c>
      <c r="C44" s="6">
        <v>9.8699999999999992</v>
      </c>
      <c r="D44" s="6">
        <v>10.02</v>
      </c>
      <c r="E44" s="6">
        <v>11.19</v>
      </c>
      <c r="F44" s="6">
        <v>13.53</v>
      </c>
      <c r="G44" s="6">
        <v>14.73</v>
      </c>
      <c r="H44" s="6">
        <v>0.47</v>
      </c>
      <c r="I44" s="7">
        <v>0.91</v>
      </c>
    </row>
    <row r="45" spans="1:9" x14ac:dyDescent="0.2">
      <c r="A45" s="5">
        <v>38</v>
      </c>
      <c r="B45" s="6">
        <v>10.1</v>
      </c>
      <c r="C45" s="7">
        <v>10.28</v>
      </c>
      <c r="D45" s="6">
        <v>10.44</v>
      </c>
      <c r="E45" s="6">
        <v>11.64</v>
      </c>
      <c r="F45" s="6">
        <v>14.06</v>
      </c>
      <c r="G45" s="6">
        <v>15.3</v>
      </c>
      <c r="H45" s="6">
        <v>0.5</v>
      </c>
      <c r="I45" s="7">
        <v>0.92</v>
      </c>
    </row>
    <row r="46" spans="1:9" x14ac:dyDescent="0.2">
      <c r="A46" s="5">
        <v>39</v>
      </c>
      <c r="B46" s="6">
        <v>10.53</v>
      </c>
      <c r="C46" s="6">
        <v>10.72</v>
      </c>
      <c r="D46" s="6">
        <v>10.88</v>
      </c>
      <c r="E46" s="6">
        <v>12.13</v>
      </c>
      <c r="F46" s="6">
        <v>14.64</v>
      </c>
      <c r="G46" s="6">
        <v>15.94</v>
      </c>
      <c r="H46" s="6">
        <v>0.54</v>
      </c>
      <c r="I46" s="7">
        <v>0.93</v>
      </c>
    </row>
    <row r="47" spans="1:9" x14ac:dyDescent="0.2">
      <c r="A47" s="5">
        <v>40</v>
      </c>
      <c r="B47" s="6">
        <v>10.98</v>
      </c>
      <c r="C47" s="6">
        <v>11.19</v>
      </c>
      <c r="D47" s="6">
        <v>11.36</v>
      </c>
      <c r="E47" s="6">
        <v>12.67</v>
      </c>
      <c r="F47" s="6">
        <v>15.3</v>
      </c>
      <c r="G47" s="6">
        <v>16.66</v>
      </c>
      <c r="H47" s="6">
        <v>0.57999999999999996</v>
      </c>
      <c r="I47" s="6">
        <v>0.94</v>
      </c>
    </row>
    <row r="48" spans="1:9" x14ac:dyDescent="0.2">
      <c r="A48" s="5">
        <v>41</v>
      </c>
      <c r="B48" s="7">
        <v>11.47</v>
      </c>
      <c r="C48" s="6">
        <v>11.7</v>
      </c>
      <c r="D48" s="6">
        <v>11.88</v>
      </c>
      <c r="E48" s="6">
        <v>13.24</v>
      </c>
      <c r="F48" s="6">
        <v>16.02</v>
      </c>
      <c r="G48" s="6">
        <v>17.47</v>
      </c>
      <c r="H48" s="6">
        <v>0.63</v>
      </c>
      <c r="I48" s="6">
        <v>0.96</v>
      </c>
    </row>
    <row r="49" spans="1:9" x14ac:dyDescent="0.2">
      <c r="A49" s="5">
        <v>42</v>
      </c>
      <c r="B49" s="7">
        <v>11.98</v>
      </c>
      <c r="C49" s="6">
        <v>12.23</v>
      </c>
      <c r="D49" s="6">
        <v>12.43</v>
      </c>
      <c r="E49" s="6">
        <v>13.86</v>
      </c>
      <c r="F49" s="6">
        <v>16.809999999999999</v>
      </c>
      <c r="G49" s="7">
        <v>18.36</v>
      </c>
      <c r="H49" s="6">
        <v>0.68</v>
      </c>
      <c r="I49" s="6">
        <v>0.97</v>
      </c>
    </row>
    <row r="50" spans="1:9" x14ac:dyDescent="0.2">
      <c r="A50" s="5">
        <v>43</v>
      </c>
      <c r="B50" s="6">
        <v>12.52</v>
      </c>
      <c r="C50" s="7">
        <v>12.8</v>
      </c>
      <c r="D50" s="6">
        <v>13.01</v>
      </c>
      <c r="E50" s="6">
        <v>14.53</v>
      </c>
      <c r="F50" s="6">
        <v>17.670000000000002</v>
      </c>
      <c r="G50" s="6">
        <v>19.329999999999998</v>
      </c>
      <c r="H50" s="6">
        <v>0.74</v>
      </c>
      <c r="I50" s="6">
        <v>0.99</v>
      </c>
    </row>
    <row r="51" spans="1:9" x14ac:dyDescent="0.2">
      <c r="A51" s="5">
        <v>44</v>
      </c>
      <c r="B51" s="6">
        <v>13.09</v>
      </c>
      <c r="C51" s="6">
        <v>13.4</v>
      </c>
      <c r="D51" s="6">
        <v>13.63</v>
      </c>
      <c r="E51" s="7">
        <v>15.23</v>
      </c>
      <c r="F51" s="7">
        <v>18.59</v>
      </c>
      <c r="G51" s="6">
        <v>20.37</v>
      </c>
      <c r="H51" s="6">
        <v>0.81</v>
      </c>
      <c r="I51" s="6">
        <v>1</v>
      </c>
    </row>
    <row r="52" spans="1:9" x14ac:dyDescent="0.2">
      <c r="A52" s="5">
        <v>45</v>
      </c>
      <c r="B52" s="6">
        <v>13.69</v>
      </c>
      <c r="C52" s="7">
        <v>14.03</v>
      </c>
      <c r="D52" s="6">
        <v>14.28</v>
      </c>
      <c r="E52" s="6">
        <v>15.97</v>
      </c>
      <c r="F52" s="6">
        <v>19.57</v>
      </c>
      <c r="G52" s="6">
        <v>21.49</v>
      </c>
      <c r="H52" s="6">
        <v>0.89</v>
      </c>
      <c r="I52" s="6">
        <v>1.02</v>
      </c>
    </row>
    <row r="53" spans="1:9" x14ac:dyDescent="0.2">
      <c r="A53" s="5">
        <v>46</v>
      </c>
      <c r="B53" s="6">
        <v>14.31</v>
      </c>
      <c r="C53" s="6">
        <v>14.69</v>
      </c>
      <c r="D53" s="6">
        <v>14.96</v>
      </c>
      <c r="E53" s="6">
        <v>16.75</v>
      </c>
      <c r="F53" s="7">
        <v>20.6</v>
      </c>
      <c r="G53" s="7">
        <v>22.66</v>
      </c>
      <c r="H53" s="6">
        <v>0.98</v>
      </c>
      <c r="I53" s="6">
        <v>1.03</v>
      </c>
    </row>
    <row r="54" spans="1:9" x14ac:dyDescent="0.2">
      <c r="A54" s="5">
        <v>47</v>
      </c>
      <c r="B54" s="6">
        <v>14.96</v>
      </c>
      <c r="C54" s="6">
        <v>15.36</v>
      </c>
      <c r="D54" s="6">
        <v>15.66</v>
      </c>
      <c r="E54" s="6">
        <v>17.55</v>
      </c>
      <c r="F54" s="6">
        <v>21.67</v>
      </c>
      <c r="G54" s="6">
        <v>23.89</v>
      </c>
      <c r="H54" s="6">
        <v>1.08</v>
      </c>
      <c r="I54" s="6">
        <v>1.03</v>
      </c>
    </row>
    <row r="55" spans="1:9" x14ac:dyDescent="0.2">
      <c r="A55" s="5">
        <v>48</v>
      </c>
      <c r="B55" s="6">
        <v>15.63</v>
      </c>
      <c r="C55" s="6">
        <v>16.07</v>
      </c>
      <c r="D55" s="6">
        <v>16.38</v>
      </c>
      <c r="E55" s="6">
        <v>18.38</v>
      </c>
      <c r="F55" s="6">
        <v>22.77</v>
      </c>
      <c r="G55" s="7">
        <v>25.14</v>
      </c>
      <c r="H55" s="6">
        <v>1.19</v>
      </c>
      <c r="I55" s="6">
        <v>1.07</v>
      </c>
    </row>
    <row r="56" spans="1:9" x14ac:dyDescent="0.2">
      <c r="A56" s="5">
        <v>49</v>
      </c>
      <c r="B56" s="6">
        <v>16.309999999999999</v>
      </c>
      <c r="C56" s="6">
        <v>16.78</v>
      </c>
      <c r="D56" s="6">
        <v>17.13</v>
      </c>
      <c r="E56" s="6">
        <v>19.23</v>
      </c>
      <c r="F56" s="6">
        <v>23.89</v>
      </c>
      <c r="G56" s="6">
        <v>26.42</v>
      </c>
      <c r="H56" s="6">
        <v>1.32</v>
      </c>
      <c r="I56" s="6">
        <v>1.0900000000000001</v>
      </c>
    </row>
    <row r="57" spans="1:9" x14ac:dyDescent="0.2">
      <c r="A57" s="5">
        <v>50</v>
      </c>
      <c r="B57" s="6">
        <v>17.02</v>
      </c>
      <c r="C57" s="6">
        <v>17.52</v>
      </c>
      <c r="D57" s="6">
        <v>17.88</v>
      </c>
      <c r="E57" s="6">
        <v>20.09</v>
      </c>
      <c r="F57" s="6">
        <v>25.03</v>
      </c>
      <c r="G57" s="6">
        <v>27.7</v>
      </c>
      <c r="H57" s="6">
        <v>1.47</v>
      </c>
      <c r="I57" s="6">
        <v>1.1100000000000001</v>
      </c>
    </row>
    <row r="58" spans="1:9" x14ac:dyDescent="0.2">
      <c r="A58" s="5">
        <v>51</v>
      </c>
      <c r="B58" s="6">
        <v>17.73</v>
      </c>
      <c r="C58" s="6">
        <v>18.260000000000002</v>
      </c>
      <c r="D58" s="7">
        <v>18.66</v>
      </c>
      <c r="E58" s="6">
        <v>20.96</v>
      </c>
      <c r="F58" s="6">
        <v>26.17</v>
      </c>
      <c r="G58" s="7">
        <v>28.99</v>
      </c>
      <c r="H58" s="6">
        <v>1.64</v>
      </c>
      <c r="I58" s="6">
        <v>1.1299999999999999</v>
      </c>
    </row>
    <row r="59" spans="1:9" x14ac:dyDescent="0.2">
      <c r="A59" s="5">
        <v>52</v>
      </c>
      <c r="B59" s="6">
        <v>18.46</v>
      </c>
      <c r="C59" s="7">
        <v>19.02</v>
      </c>
      <c r="D59" s="6">
        <v>19.440000000000001</v>
      </c>
      <c r="E59" s="6">
        <v>21.84</v>
      </c>
      <c r="F59" s="6">
        <v>27.31</v>
      </c>
      <c r="G59" s="7">
        <v>30.26</v>
      </c>
      <c r="H59" s="6">
        <v>1.84</v>
      </c>
      <c r="I59" s="6">
        <v>1.1499999999999999</v>
      </c>
    </row>
    <row r="60" spans="1:9" x14ac:dyDescent="0.2">
      <c r="A60" s="5">
        <v>53</v>
      </c>
      <c r="B60" s="7">
        <v>19.2</v>
      </c>
      <c r="C60" s="6">
        <v>19.79</v>
      </c>
      <c r="D60" s="6">
        <v>20.23</v>
      </c>
      <c r="E60" s="6">
        <v>22.73</v>
      </c>
      <c r="F60" s="6">
        <v>28.44</v>
      </c>
      <c r="G60" s="6">
        <v>31.53</v>
      </c>
      <c r="H60" s="6">
        <v>2.0699999999999998</v>
      </c>
      <c r="I60" s="6">
        <v>1.18</v>
      </c>
    </row>
    <row r="61" spans="1:9" x14ac:dyDescent="0.2">
      <c r="A61" s="5">
        <v>54</v>
      </c>
      <c r="B61" s="6">
        <v>19.96</v>
      </c>
      <c r="C61" s="6">
        <v>20.57</v>
      </c>
      <c r="D61" s="6">
        <v>21.03</v>
      </c>
      <c r="E61" s="6">
        <v>23.64</v>
      </c>
      <c r="F61" s="6">
        <v>29.58</v>
      </c>
      <c r="G61" s="6">
        <v>32.78</v>
      </c>
      <c r="H61" s="6">
        <v>2.34</v>
      </c>
      <c r="I61" s="6">
        <v>1.21</v>
      </c>
    </row>
    <row r="62" spans="1:9" x14ac:dyDescent="0.2">
      <c r="A62" s="5">
        <v>55</v>
      </c>
      <c r="B62" s="6">
        <v>20.73</v>
      </c>
      <c r="C62" s="6">
        <v>21.37</v>
      </c>
      <c r="D62" s="6">
        <v>21.85</v>
      </c>
      <c r="E62" s="6">
        <v>24.55</v>
      </c>
      <c r="F62" s="6">
        <v>30.72</v>
      </c>
      <c r="G62" s="6">
        <v>34.04</v>
      </c>
      <c r="H62" s="6">
        <v>2.66</v>
      </c>
      <c r="I62" s="6">
        <v>1.24</v>
      </c>
    </row>
    <row r="63" spans="1:9" x14ac:dyDescent="0.2">
      <c r="A63" s="5">
        <v>56</v>
      </c>
      <c r="B63" s="7">
        <v>21.52</v>
      </c>
      <c r="C63" s="6">
        <v>22.19</v>
      </c>
      <c r="D63" s="6">
        <v>22.69</v>
      </c>
      <c r="E63" s="6">
        <v>25.49</v>
      </c>
      <c r="F63" s="6">
        <v>31.89</v>
      </c>
      <c r="G63" s="6">
        <v>35.32</v>
      </c>
      <c r="H63" s="6" t="s">
        <v>33</v>
      </c>
      <c r="I63" s="6">
        <v>1.27</v>
      </c>
    </row>
    <row r="64" spans="1:9" x14ac:dyDescent="0.2">
      <c r="A64" s="5">
        <v>57</v>
      </c>
      <c r="B64" s="6">
        <v>22.34</v>
      </c>
      <c r="C64" s="6">
        <v>23.03</v>
      </c>
      <c r="D64" s="6">
        <v>23.55</v>
      </c>
      <c r="E64" s="6">
        <v>26.46</v>
      </c>
      <c r="F64" s="6">
        <v>33.1</v>
      </c>
      <c r="G64" s="6">
        <v>36.64</v>
      </c>
      <c r="H64" s="6" t="s">
        <v>33</v>
      </c>
      <c r="I64" s="6">
        <v>1.3</v>
      </c>
    </row>
    <row r="65" spans="1:9" x14ac:dyDescent="0.2">
      <c r="A65" s="5">
        <v>58</v>
      </c>
      <c r="B65" s="6">
        <v>23.2</v>
      </c>
      <c r="C65" s="6">
        <v>23.91</v>
      </c>
      <c r="D65" s="7">
        <v>24.45</v>
      </c>
      <c r="E65" s="7">
        <v>27.48</v>
      </c>
      <c r="F65" s="6">
        <v>34.380000000000003</v>
      </c>
      <c r="G65" s="6">
        <v>38.04</v>
      </c>
      <c r="H65" s="6" t="s">
        <v>33</v>
      </c>
      <c r="I65" s="6">
        <v>1.34</v>
      </c>
    </row>
    <row r="66" spans="1:9" x14ac:dyDescent="0.2">
      <c r="A66" s="5">
        <v>59</v>
      </c>
      <c r="B66" s="6">
        <v>24.1</v>
      </c>
      <c r="C66" s="6">
        <v>24.84</v>
      </c>
      <c r="D66" s="6">
        <v>25.41</v>
      </c>
      <c r="E66" s="6">
        <v>28.57</v>
      </c>
      <c r="F66" s="6">
        <v>35.770000000000003</v>
      </c>
      <c r="G66" s="6">
        <v>39.57</v>
      </c>
      <c r="H66" s="6" t="s">
        <v>33</v>
      </c>
      <c r="I66" s="6">
        <v>1.38</v>
      </c>
    </row>
    <row r="67" spans="1:9" x14ac:dyDescent="0.2">
      <c r="A67" s="5">
        <v>60</v>
      </c>
      <c r="B67" s="6">
        <v>25.05</v>
      </c>
      <c r="C67" s="6">
        <v>25.83</v>
      </c>
      <c r="D67" s="6">
        <v>26.43</v>
      </c>
      <c r="E67" s="6">
        <v>29.75</v>
      </c>
      <c r="F67" s="6">
        <v>37.33</v>
      </c>
      <c r="G67" s="6">
        <v>41.3</v>
      </c>
      <c r="H67" s="6" t="s">
        <v>33</v>
      </c>
      <c r="I67" s="7">
        <v>1.41</v>
      </c>
    </row>
    <row r="68" spans="1:9" x14ac:dyDescent="0.2">
      <c r="A68" s="5">
        <v>61</v>
      </c>
      <c r="B68" s="6">
        <v>26.08</v>
      </c>
      <c r="C68" s="6">
        <v>26.91</v>
      </c>
      <c r="D68" s="6">
        <v>27.53</v>
      </c>
      <c r="E68" s="6">
        <v>31.06</v>
      </c>
      <c r="F68" s="6">
        <v>39.090000000000003</v>
      </c>
      <c r="G68" s="7">
        <v>43.28</v>
      </c>
      <c r="H68" s="6" t="s">
        <v>33</v>
      </c>
      <c r="I68" s="5" t="s">
        <v>50</v>
      </c>
    </row>
    <row r="69" spans="1:9" x14ac:dyDescent="0.2">
      <c r="A69" s="5">
        <v>62</v>
      </c>
      <c r="B69" s="6">
        <v>27.21</v>
      </c>
      <c r="C69" s="6">
        <v>28.09</v>
      </c>
      <c r="D69" s="6">
        <v>28.75</v>
      </c>
      <c r="E69" s="6">
        <v>32.520000000000003</v>
      </c>
      <c r="F69" s="7">
        <v>41.14</v>
      </c>
      <c r="G69" s="6">
        <v>45.62</v>
      </c>
      <c r="H69" s="6" t="s">
        <v>33</v>
      </c>
      <c r="I69" s="5" t="s">
        <v>50</v>
      </c>
    </row>
    <row r="70" spans="1:9" x14ac:dyDescent="0.2">
      <c r="A70" s="5">
        <v>63</v>
      </c>
      <c r="B70" s="6">
        <v>28.45</v>
      </c>
      <c r="C70" s="6">
        <v>29.39</v>
      </c>
      <c r="D70" s="6">
        <v>30.11</v>
      </c>
      <c r="E70" s="6">
        <v>34.19</v>
      </c>
      <c r="F70" s="6">
        <v>43.54</v>
      </c>
      <c r="G70" s="7">
        <v>48.41</v>
      </c>
      <c r="H70" s="6" t="s">
        <v>33</v>
      </c>
      <c r="I70" s="5" t="s">
        <v>50</v>
      </c>
    </row>
    <row r="71" spans="1:9" x14ac:dyDescent="0.2">
      <c r="A71" s="5">
        <v>64</v>
      </c>
      <c r="B71" s="6">
        <v>29.82</v>
      </c>
      <c r="C71" s="6">
        <v>30.86</v>
      </c>
      <c r="D71" s="6">
        <v>31.63</v>
      </c>
      <c r="E71" s="6">
        <v>36.090000000000003</v>
      </c>
      <c r="F71" s="6">
        <v>46.38</v>
      </c>
      <c r="G71" s="6">
        <v>51.76</v>
      </c>
      <c r="H71" s="6" t="s">
        <v>33</v>
      </c>
      <c r="I71" s="5" t="s">
        <v>50</v>
      </c>
    </row>
    <row r="72" spans="1:9" x14ac:dyDescent="0.2">
      <c r="A72" s="5">
        <v>65</v>
      </c>
      <c r="B72" s="6">
        <v>31.36</v>
      </c>
      <c r="C72" s="6">
        <v>32.5</v>
      </c>
      <c r="D72" s="6">
        <v>33.35</v>
      </c>
      <c r="E72" s="6">
        <v>38.29</v>
      </c>
      <c r="F72" s="6">
        <v>49.75</v>
      </c>
      <c r="G72" s="6">
        <v>55.79</v>
      </c>
      <c r="H72" s="6" t="s">
        <v>33</v>
      </c>
      <c r="I72" s="5" t="s">
        <v>50</v>
      </c>
    </row>
    <row r="73" spans="1:9" x14ac:dyDescent="0.2">
      <c r="A73" s="5">
        <v>66</v>
      </c>
      <c r="B73" s="6">
        <v>33.090000000000003</v>
      </c>
      <c r="C73" s="6">
        <v>34.36</v>
      </c>
      <c r="D73" s="6">
        <v>35.31</v>
      </c>
      <c r="E73" s="6">
        <v>40.83</v>
      </c>
      <c r="F73" s="6">
        <v>53.76</v>
      </c>
      <c r="G73" s="6">
        <v>60.65</v>
      </c>
      <c r="H73" s="6" t="s">
        <v>33</v>
      </c>
      <c r="I73" s="5" t="s">
        <v>50</v>
      </c>
    </row>
    <row r="74" spans="1:9" x14ac:dyDescent="0.2">
      <c r="A74" s="5">
        <v>67</v>
      </c>
      <c r="B74" s="6">
        <v>35.04</v>
      </c>
      <c r="C74" s="6">
        <v>36.47</v>
      </c>
      <c r="D74" s="6">
        <v>37.54</v>
      </c>
      <c r="E74" s="6">
        <v>43.77</v>
      </c>
      <c r="F74" s="6">
        <v>58.51</v>
      </c>
      <c r="G74" s="7">
        <v>66.47</v>
      </c>
      <c r="H74" s="6" t="s">
        <v>33</v>
      </c>
      <c r="I74" s="5" t="s">
        <v>50</v>
      </c>
    </row>
    <row r="75" spans="1:9" x14ac:dyDescent="0.2">
      <c r="A75" s="5">
        <v>68</v>
      </c>
      <c r="B75" s="6">
        <v>37.25</v>
      </c>
      <c r="C75" s="7">
        <v>38.869999999999997</v>
      </c>
      <c r="D75" s="6">
        <v>40.08</v>
      </c>
      <c r="E75" s="6">
        <v>47.16</v>
      </c>
      <c r="F75" s="7">
        <v>64.12</v>
      </c>
      <c r="G75" s="6">
        <v>73.41</v>
      </c>
      <c r="H75" s="6" t="s">
        <v>33</v>
      </c>
      <c r="I75" s="5" t="s">
        <v>50</v>
      </c>
    </row>
    <row r="76" spans="1:9" x14ac:dyDescent="0.2">
      <c r="A76" s="5">
        <v>69</v>
      </c>
      <c r="B76" s="6">
        <v>39.74</v>
      </c>
      <c r="C76" s="6">
        <v>41.6</v>
      </c>
      <c r="D76" s="6">
        <v>42.98</v>
      </c>
      <c r="E76" s="6">
        <v>51.06</v>
      </c>
      <c r="F76" s="6">
        <v>70.69</v>
      </c>
      <c r="G76" s="6">
        <v>81.62</v>
      </c>
      <c r="H76" s="6" t="s">
        <v>33</v>
      </c>
      <c r="I76" s="5" t="s">
        <v>50</v>
      </c>
    </row>
    <row r="77" spans="1:9" x14ac:dyDescent="0.2">
      <c r="A77" s="5">
        <v>70</v>
      </c>
      <c r="B77" s="6">
        <v>42.54</v>
      </c>
      <c r="C77" s="6">
        <v>44.68</v>
      </c>
      <c r="D77" s="6">
        <v>46.27</v>
      </c>
      <c r="E77" s="6">
        <v>55.53</v>
      </c>
      <c r="F77" s="6">
        <v>78.349999999999994</v>
      </c>
      <c r="G77" s="6">
        <v>91.27</v>
      </c>
      <c r="H77" s="6" t="s">
        <v>33</v>
      </c>
      <c r="I77" s="5" t="s">
        <v>50</v>
      </c>
    </row>
    <row r="78" spans="1:9" x14ac:dyDescent="0.2">
      <c r="A78" s="5">
        <v>71</v>
      </c>
      <c r="B78" s="6">
        <v>45.7</v>
      </c>
      <c r="C78" s="6">
        <v>48.15</v>
      </c>
      <c r="D78" s="6">
        <v>49.98</v>
      </c>
      <c r="E78" s="6">
        <v>60.62</v>
      </c>
      <c r="F78" s="6">
        <v>87.19</v>
      </c>
      <c r="G78" s="6">
        <v>102.51</v>
      </c>
      <c r="H78" s="6" t="s">
        <v>33</v>
      </c>
      <c r="I78" s="7" t="s">
        <v>50</v>
      </c>
    </row>
    <row r="79" spans="1:9" x14ac:dyDescent="0.2">
      <c r="A79" s="5">
        <v>72</v>
      </c>
      <c r="B79" s="6">
        <v>49.23</v>
      </c>
      <c r="C79" s="6">
        <v>52.05</v>
      </c>
      <c r="D79" s="6">
        <v>54.16</v>
      </c>
      <c r="E79" s="6">
        <v>66.37</v>
      </c>
      <c r="F79" s="6">
        <v>97.32</v>
      </c>
      <c r="G79" s="7">
        <v>115.48</v>
      </c>
      <c r="H79" s="6" t="s">
        <v>33</v>
      </c>
      <c r="I79" s="5" t="s">
        <v>50</v>
      </c>
    </row>
    <row r="80" spans="1:9" x14ac:dyDescent="0.2">
      <c r="A80" s="5">
        <v>73</v>
      </c>
      <c r="B80" s="6">
        <v>53.17</v>
      </c>
      <c r="C80" s="6">
        <v>56.4</v>
      </c>
      <c r="D80" s="6">
        <v>58.82</v>
      </c>
      <c r="E80" s="6">
        <v>72.83</v>
      </c>
      <c r="F80" s="7">
        <v>108.83</v>
      </c>
      <c r="G80" s="6">
        <v>130.32</v>
      </c>
      <c r="H80" s="6" t="s">
        <v>33</v>
      </c>
      <c r="I80" s="5" t="s">
        <v>50</v>
      </c>
    </row>
    <row r="81" spans="1:9" x14ac:dyDescent="0.2">
      <c r="A81" s="5">
        <v>74</v>
      </c>
      <c r="B81" s="6">
        <v>57.53</v>
      </c>
      <c r="C81" s="6">
        <v>61.22</v>
      </c>
      <c r="D81" s="6">
        <v>63.99</v>
      </c>
      <c r="E81" s="6">
        <v>80.010000000000005</v>
      </c>
      <c r="F81" s="6">
        <v>121.77</v>
      </c>
      <c r="G81" s="7">
        <v>147.13</v>
      </c>
      <c r="H81" s="6" t="s">
        <v>33</v>
      </c>
      <c r="I81" s="5" t="s">
        <v>50</v>
      </c>
    </row>
    <row r="82" spans="1:9" x14ac:dyDescent="0.2">
      <c r="A82" s="5">
        <v>75</v>
      </c>
      <c r="B82" s="6">
        <v>62.32</v>
      </c>
      <c r="C82" s="6">
        <v>66.52</v>
      </c>
      <c r="D82" s="6">
        <v>69.69</v>
      </c>
      <c r="E82" s="6">
        <v>87.94</v>
      </c>
      <c r="F82" s="6">
        <v>136.19</v>
      </c>
      <c r="G82" s="6">
        <v>166</v>
      </c>
      <c r="H82" s="6" t="s">
        <v>33</v>
      </c>
      <c r="I82" s="5" t="s">
        <v>50</v>
      </c>
    </row>
    <row r="83" spans="1:9" x14ac:dyDescent="0.2">
      <c r="A83" s="5">
        <v>76</v>
      </c>
      <c r="B83" s="6">
        <v>67.37</v>
      </c>
      <c r="C83" s="6">
        <v>72.31</v>
      </c>
      <c r="D83" s="6">
        <v>75.69</v>
      </c>
      <c r="E83" s="6">
        <v>95.94</v>
      </c>
      <c r="F83" s="6">
        <v>151.19</v>
      </c>
      <c r="G83" s="6">
        <v>185.94</v>
      </c>
      <c r="H83" s="6" t="s">
        <v>33</v>
      </c>
      <c r="I83" s="5" t="s">
        <v>50</v>
      </c>
    </row>
    <row r="84" spans="1:9" x14ac:dyDescent="0.2">
      <c r="A84" s="5">
        <v>77</v>
      </c>
      <c r="B84" s="6">
        <v>72.89</v>
      </c>
      <c r="C84" s="6">
        <v>78.27</v>
      </c>
      <c r="D84" s="6">
        <v>81.819999999999993</v>
      </c>
      <c r="E84" s="6">
        <v>104.11</v>
      </c>
      <c r="F84" s="6">
        <v>167.19</v>
      </c>
      <c r="G84" s="6">
        <v>205.96</v>
      </c>
      <c r="H84" s="6" t="s">
        <v>33</v>
      </c>
      <c r="I84" s="5" t="s">
        <v>50</v>
      </c>
    </row>
    <row r="85" spans="1:9" x14ac:dyDescent="0.2">
      <c r="A85" s="5">
        <v>78</v>
      </c>
      <c r="B85" s="6">
        <v>78.64</v>
      </c>
      <c r="C85" s="6">
        <v>84.78</v>
      </c>
      <c r="D85" s="6">
        <v>88.3</v>
      </c>
      <c r="E85" s="6">
        <v>112.62</v>
      </c>
      <c r="F85" s="6">
        <v>184.36</v>
      </c>
      <c r="G85" s="7">
        <v>227</v>
      </c>
      <c r="H85" s="6" t="s">
        <v>33</v>
      </c>
      <c r="I85" s="5" t="s">
        <v>50</v>
      </c>
    </row>
    <row r="86" spans="1:9" x14ac:dyDescent="0.2">
      <c r="A86" s="5">
        <v>79</v>
      </c>
      <c r="B86" s="6">
        <v>84.91</v>
      </c>
      <c r="C86" s="7">
        <v>91.38</v>
      </c>
      <c r="D86" s="6">
        <v>94.9</v>
      </c>
      <c r="E86" s="6">
        <v>121.63</v>
      </c>
      <c r="F86" s="7">
        <v>202.86</v>
      </c>
      <c r="G86" s="6">
        <v>249.91</v>
      </c>
      <c r="H86" s="6" t="s">
        <v>33</v>
      </c>
      <c r="I86" s="5" t="s">
        <v>50</v>
      </c>
    </row>
    <row r="87" spans="1:9" x14ac:dyDescent="0.2">
      <c r="A87" s="5">
        <v>80</v>
      </c>
      <c r="B87" s="6">
        <v>91.91</v>
      </c>
      <c r="C87" s="6">
        <v>98.31</v>
      </c>
      <c r="D87" s="6">
        <v>102.01</v>
      </c>
      <c r="E87" s="6">
        <v>131.74</v>
      </c>
      <c r="F87" s="6">
        <v>221.86</v>
      </c>
      <c r="G87" s="6">
        <v>274.45999999999998</v>
      </c>
      <c r="H87" s="6" t="s">
        <v>33</v>
      </c>
      <c r="I87" s="5" t="s">
        <v>50</v>
      </c>
    </row>
    <row r="88" spans="1:9" x14ac:dyDescent="0.2">
      <c r="A88" s="5">
        <v>81</v>
      </c>
      <c r="B88" s="6">
        <v>98.91</v>
      </c>
      <c r="C88" s="6">
        <v>105.47</v>
      </c>
      <c r="D88" s="6">
        <v>109.42</v>
      </c>
      <c r="E88" s="6">
        <v>142.22999999999999</v>
      </c>
      <c r="F88" s="6">
        <v>241.86</v>
      </c>
      <c r="G88" s="6">
        <v>301.33</v>
      </c>
      <c r="H88" s="6" t="s">
        <v>33</v>
      </c>
      <c r="I88" s="5"/>
    </row>
    <row r="89" spans="1:9" x14ac:dyDescent="0.2">
      <c r="A89" s="5">
        <v>82</v>
      </c>
      <c r="B89" s="6">
        <v>106.06</v>
      </c>
      <c r="C89" s="6">
        <v>112.72</v>
      </c>
      <c r="D89" s="6">
        <v>117.45</v>
      </c>
      <c r="E89" s="6">
        <v>153.24</v>
      </c>
      <c r="F89" s="6">
        <v>263.70999999999998</v>
      </c>
      <c r="G89" s="6">
        <v>331.06</v>
      </c>
      <c r="H89" s="6" t="s">
        <v>33</v>
      </c>
      <c r="I89" s="5"/>
    </row>
    <row r="90" spans="1:9" x14ac:dyDescent="0.2">
      <c r="A90" s="5">
        <v>83</v>
      </c>
      <c r="B90" s="6">
        <v>113.21</v>
      </c>
      <c r="C90" s="6">
        <v>120.48</v>
      </c>
      <c r="D90" s="6">
        <v>126.17</v>
      </c>
      <c r="E90" s="6">
        <v>164.71</v>
      </c>
      <c r="F90" s="6">
        <v>286.43</v>
      </c>
      <c r="G90" s="7">
        <v>364.05</v>
      </c>
      <c r="H90" s="6" t="s">
        <v>33</v>
      </c>
      <c r="I90" s="5"/>
    </row>
    <row r="91" spans="1:9" x14ac:dyDescent="0.2">
      <c r="A91" s="5">
        <v>84</v>
      </c>
      <c r="B91" s="6">
        <v>120.36</v>
      </c>
      <c r="C91" s="7">
        <v>128.75</v>
      </c>
      <c r="D91" s="6">
        <v>135.07</v>
      </c>
      <c r="E91" s="6">
        <v>176.7</v>
      </c>
      <c r="F91" s="7">
        <v>309.63</v>
      </c>
      <c r="G91" s="6">
        <v>400.54</v>
      </c>
      <c r="H91" s="6" t="s">
        <v>33</v>
      </c>
      <c r="I91" s="5"/>
    </row>
    <row r="92" spans="1:9" x14ac:dyDescent="0.2">
      <c r="A92" s="5">
        <v>85</v>
      </c>
      <c r="B92" s="6">
        <v>127.52</v>
      </c>
      <c r="C92" s="6">
        <v>137.08000000000001</v>
      </c>
      <c r="D92" s="6">
        <v>144.06</v>
      </c>
      <c r="E92" s="6">
        <v>188.86</v>
      </c>
      <c r="F92" s="6">
        <v>333.45</v>
      </c>
      <c r="G92" s="6">
        <v>441.6</v>
      </c>
      <c r="H92" s="6" t="s">
        <v>33</v>
      </c>
      <c r="I92" s="5"/>
    </row>
    <row r="93" spans="1:9" x14ac:dyDescent="0.2">
      <c r="A93" s="5"/>
      <c r="B93" s="6"/>
      <c r="C93" s="6"/>
      <c r="D93" s="6"/>
      <c r="E93" s="6"/>
      <c r="F93" s="6"/>
      <c r="G93" s="6"/>
      <c r="H93" s="5"/>
      <c r="I93" s="5"/>
    </row>
  </sheetData>
  <phoneticPr fontId="4" type="noConversion"/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/>
  <dimension ref="A1:R74"/>
  <sheetViews>
    <sheetView zoomScale="80" zoomScaleNormal="80" zoomScalePageLayoutView="80" workbookViewId="0"/>
  </sheetViews>
  <sheetFormatPr defaultColWidth="8.6640625" defaultRowHeight="15" x14ac:dyDescent="0.2"/>
  <cols>
    <col min="1" max="1" width="8.44140625" style="144" customWidth="1"/>
    <col min="2" max="9" width="8.44140625" style="143" customWidth="1"/>
    <col min="10" max="10" width="1.88671875" customWidth="1"/>
    <col min="11" max="18" width="7.5546875" style="143" customWidth="1"/>
  </cols>
  <sheetData>
    <row r="1" spans="1:18" x14ac:dyDescent="0.2">
      <c r="A1" s="144" t="s">
        <v>85</v>
      </c>
      <c r="B1" s="145" t="s">
        <v>86</v>
      </c>
      <c r="C1" s="146"/>
      <c r="D1" s="147" t="s">
        <v>87</v>
      </c>
      <c r="E1" s="146"/>
      <c r="F1" s="147" t="s">
        <v>88</v>
      </c>
      <c r="G1" s="146"/>
      <c r="H1" s="147" t="s">
        <v>89</v>
      </c>
      <c r="I1" s="146"/>
      <c r="K1" s="147" t="s">
        <v>86</v>
      </c>
      <c r="L1" s="146"/>
      <c r="M1" s="147" t="s">
        <v>87</v>
      </c>
      <c r="N1" s="146"/>
      <c r="O1" s="147" t="s">
        <v>88</v>
      </c>
      <c r="P1" s="146"/>
      <c r="Q1" s="147" t="s">
        <v>89</v>
      </c>
      <c r="R1" s="146"/>
    </row>
    <row r="2" spans="1:18" ht="15.75" x14ac:dyDescent="0.25">
      <c r="A2" s="148">
        <v>75</v>
      </c>
      <c r="B2" s="411" t="s">
        <v>1</v>
      </c>
      <c r="C2" s="412"/>
      <c r="D2" s="411" t="s">
        <v>1</v>
      </c>
      <c r="E2" s="412"/>
      <c r="F2" s="411" t="s">
        <v>1</v>
      </c>
      <c r="G2" s="412"/>
      <c r="H2" s="411" t="s">
        <v>1</v>
      </c>
      <c r="I2" s="412"/>
      <c r="K2" s="411" t="s">
        <v>2</v>
      </c>
      <c r="L2" s="412"/>
      <c r="M2" s="411" t="s">
        <v>2</v>
      </c>
      <c r="N2" s="412"/>
      <c r="O2" s="411" t="s">
        <v>2</v>
      </c>
      <c r="P2" s="412"/>
      <c r="Q2" s="411" t="s">
        <v>2</v>
      </c>
      <c r="R2" s="412"/>
    </row>
    <row r="3" spans="1:18" ht="27" x14ac:dyDescent="0.25">
      <c r="A3" s="149" t="s">
        <v>90</v>
      </c>
      <c r="B3" s="150" t="s">
        <v>91</v>
      </c>
      <c r="C3" s="151" t="s">
        <v>92</v>
      </c>
      <c r="D3" s="152" t="s">
        <v>91</v>
      </c>
      <c r="E3" s="153" t="s">
        <v>92</v>
      </c>
      <c r="F3" s="152" t="s">
        <v>91</v>
      </c>
      <c r="G3" s="153" t="s">
        <v>92</v>
      </c>
      <c r="H3" s="152" t="s">
        <v>91</v>
      </c>
      <c r="I3" s="153" t="s">
        <v>92</v>
      </c>
      <c r="K3" s="150" t="s">
        <v>91</v>
      </c>
      <c r="L3" s="151" t="s">
        <v>92</v>
      </c>
      <c r="M3" s="152" t="s">
        <v>91</v>
      </c>
      <c r="N3" s="153" t="s">
        <v>92</v>
      </c>
      <c r="O3" s="152" t="s">
        <v>91</v>
      </c>
      <c r="P3" s="153" t="s">
        <v>92</v>
      </c>
      <c r="Q3" s="152" t="s">
        <v>91</v>
      </c>
      <c r="R3" s="153" t="s">
        <v>92</v>
      </c>
    </row>
    <row r="4" spans="1:18" x14ac:dyDescent="0.2">
      <c r="A4" s="154">
        <v>0</v>
      </c>
      <c r="B4" s="6" t="s">
        <v>33</v>
      </c>
      <c r="C4" s="6" t="s">
        <v>33</v>
      </c>
      <c r="D4" s="6" t="s">
        <v>33</v>
      </c>
      <c r="E4" s="6" t="s">
        <v>33</v>
      </c>
      <c r="F4" s="6" t="s">
        <v>33</v>
      </c>
      <c r="G4" s="6" t="s">
        <v>33</v>
      </c>
      <c r="H4" s="6" t="s">
        <v>33</v>
      </c>
      <c r="I4" s="6" t="s">
        <v>33</v>
      </c>
      <c r="K4" s="6" t="s">
        <v>33</v>
      </c>
      <c r="L4" s="6" t="s">
        <v>33</v>
      </c>
      <c r="M4" s="6" t="s">
        <v>33</v>
      </c>
      <c r="N4" s="6" t="s">
        <v>33</v>
      </c>
      <c r="O4" s="6" t="s">
        <v>33</v>
      </c>
      <c r="P4" s="6" t="s">
        <v>33</v>
      </c>
      <c r="Q4" s="6" t="s">
        <v>33</v>
      </c>
      <c r="R4" s="6" t="s">
        <v>33</v>
      </c>
    </row>
    <row r="5" spans="1:18" x14ac:dyDescent="0.2">
      <c r="A5" s="154">
        <v>1</v>
      </c>
      <c r="B5" s="6" t="s">
        <v>33</v>
      </c>
      <c r="C5" s="6" t="s">
        <v>33</v>
      </c>
      <c r="D5" s="6" t="s">
        <v>33</v>
      </c>
      <c r="E5" s="6" t="s">
        <v>33</v>
      </c>
      <c r="F5" s="6" t="s">
        <v>33</v>
      </c>
      <c r="G5" s="6" t="s">
        <v>33</v>
      </c>
      <c r="H5" s="6" t="s">
        <v>33</v>
      </c>
      <c r="I5" s="6" t="s">
        <v>33</v>
      </c>
      <c r="K5" s="6" t="s">
        <v>33</v>
      </c>
      <c r="L5" s="6" t="s">
        <v>33</v>
      </c>
      <c r="M5" s="6" t="s">
        <v>33</v>
      </c>
      <c r="N5" s="6" t="s">
        <v>33</v>
      </c>
      <c r="O5" s="6" t="s">
        <v>33</v>
      </c>
      <c r="P5" s="6" t="s">
        <v>33</v>
      </c>
      <c r="Q5" s="6" t="s">
        <v>33</v>
      </c>
      <c r="R5" s="6" t="s">
        <v>33</v>
      </c>
    </row>
    <row r="6" spans="1:18" x14ac:dyDescent="0.2">
      <c r="A6" s="154">
        <v>2</v>
      </c>
      <c r="B6" s="6" t="s">
        <v>33</v>
      </c>
      <c r="C6" s="6" t="s">
        <v>33</v>
      </c>
      <c r="D6" s="6" t="s">
        <v>33</v>
      </c>
      <c r="E6" s="6" t="s">
        <v>33</v>
      </c>
      <c r="F6" s="6" t="s">
        <v>33</v>
      </c>
      <c r="G6" s="6" t="s">
        <v>33</v>
      </c>
      <c r="H6" s="6" t="s">
        <v>33</v>
      </c>
      <c r="I6" s="6" t="s">
        <v>33</v>
      </c>
      <c r="K6" s="6" t="s">
        <v>33</v>
      </c>
      <c r="L6" s="6" t="s">
        <v>33</v>
      </c>
      <c r="M6" s="6" t="s">
        <v>33</v>
      </c>
      <c r="N6" s="6" t="s">
        <v>33</v>
      </c>
      <c r="O6" s="6" t="s">
        <v>33</v>
      </c>
      <c r="P6" s="6" t="s">
        <v>33</v>
      </c>
      <c r="Q6" s="6" t="s">
        <v>33</v>
      </c>
      <c r="R6" s="6" t="s">
        <v>33</v>
      </c>
    </row>
    <row r="7" spans="1:18" x14ac:dyDescent="0.2">
      <c r="A7" s="154">
        <v>3</v>
      </c>
      <c r="B7" s="6" t="s">
        <v>33</v>
      </c>
      <c r="C7" s="6" t="s">
        <v>33</v>
      </c>
      <c r="D7" s="6" t="s">
        <v>33</v>
      </c>
      <c r="E7" s="6" t="s">
        <v>33</v>
      </c>
      <c r="F7" s="6" t="s">
        <v>33</v>
      </c>
      <c r="G7" s="6" t="s">
        <v>33</v>
      </c>
      <c r="H7" s="6" t="s">
        <v>33</v>
      </c>
      <c r="I7" s="6" t="s">
        <v>33</v>
      </c>
      <c r="K7" s="6" t="s">
        <v>33</v>
      </c>
      <c r="L7" s="6" t="s">
        <v>33</v>
      </c>
      <c r="M7" s="6" t="s">
        <v>33</v>
      </c>
      <c r="N7" s="6" t="s">
        <v>33</v>
      </c>
      <c r="O7" s="6" t="s">
        <v>33</v>
      </c>
      <c r="P7" s="6" t="s">
        <v>33</v>
      </c>
      <c r="Q7" s="6" t="s">
        <v>33</v>
      </c>
      <c r="R7" s="6" t="s">
        <v>33</v>
      </c>
    </row>
    <row r="8" spans="1:18" x14ac:dyDescent="0.2">
      <c r="A8" s="154">
        <v>4</v>
      </c>
      <c r="B8" s="6" t="s">
        <v>33</v>
      </c>
      <c r="C8" s="6" t="s">
        <v>33</v>
      </c>
      <c r="D8" s="6" t="s">
        <v>33</v>
      </c>
      <c r="E8" s="6" t="s">
        <v>33</v>
      </c>
      <c r="F8" s="6" t="s">
        <v>33</v>
      </c>
      <c r="G8" s="6" t="s">
        <v>33</v>
      </c>
      <c r="H8" s="6" t="s">
        <v>33</v>
      </c>
      <c r="I8" s="6" t="s">
        <v>33</v>
      </c>
      <c r="K8" s="6" t="s">
        <v>33</v>
      </c>
      <c r="L8" s="6" t="s">
        <v>33</v>
      </c>
      <c r="M8" s="6" t="s">
        <v>33</v>
      </c>
      <c r="N8" s="6" t="s">
        <v>33</v>
      </c>
      <c r="O8" s="6" t="s">
        <v>33</v>
      </c>
      <c r="P8" s="6" t="s">
        <v>33</v>
      </c>
      <c r="Q8" s="6" t="s">
        <v>33</v>
      </c>
      <c r="R8" s="6" t="s">
        <v>33</v>
      </c>
    </row>
    <row r="9" spans="1:18" x14ac:dyDescent="0.2">
      <c r="A9" s="154">
        <v>5</v>
      </c>
      <c r="B9" s="6" t="s">
        <v>33</v>
      </c>
      <c r="C9" s="6" t="s">
        <v>33</v>
      </c>
      <c r="D9" s="6" t="s">
        <v>33</v>
      </c>
      <c r="E9" s="6" t="s">
        <v>33</v>
      </c>
      <c r="F9" s="6" t="s">
        <v>33</v>
      </c>
      <c r="G9" s="6" t="s">
        <v>33</v>
      </c>
      <c r="H9" s="6" t="s">
        <v>33</v>
      </c>
      <c r="I9" s="6" t="s">
        <v>33</v>
      </c>
      <c r="K9" s="6" t="s">
        <v>33</v>
      </c>
      <c r="L9" s="6" t="s">
        <v>33</v>
      </c>
      <c r="M9" s="6" t="s">
        <v>33</v>
      </c>
      <c r="N9" s="6" t="s">
        <v>33</v>
      </c>
      <c r="O9" s="6" t="s">
        <v>33</v>
      </c>
      <c r="P9" s="6" t="s">
        <v>33</v>
      </c>
      <c r="Q9" s="6" t="s">
        <v>33</v>
      </c>
      <c r="R9" s="6" t="s">
        <v>33</v>
      </c>
    </row>
    <row r="10" spans="1:18" x14ac:dyDescent="0.2">
      <c r="A10" s="154">
        <v>6</v>
      </c>
      <c r="B10" s="6" t="s">
        <v>33</v>
      </c>
      <c r="C10" s="6" t="s">
        <v>33</v>
      </c>
      <c r="D10" s="6" t="s">
        <v>33</v>
      </c>
      <c r="E10" s="6" t="s">
        <v>33</v>
      </c>
      <c r="F10" s="6" t="s">
        <v>33</v>
      </c>
      <c r="G10" s="6" t="s">
        <v>33</v>
      </c>
      <c r="H10" s="6" t="s">
        <v>33</v>
      </c>
      <c r="I10" s="6" t="s">
        <v>33</v>
      </c>
      <c r="K10" s="6" t="s">
        <v>33</v>
      </c>
      <c r="L10" s="6" t="s">
        <v>33</v>
      </c>
      <c r="M10" s="6" t="s">
        <v>33</v>
      </c>
      <c r="N10" s="6" t="s">
        <v>33</v>
      </c>
      <c r="O10" s="6" t="s">
        <v>33</v>
      </c>
      <c r="P10" s="6" t="s">
        <v>33</v>
      </c>
      <c r="Q10" s="6" t="s">
        <v>33</v>
      </c>
      <c r="R10" s="6" t="s">
        <v>33</v>
      </c>
    </row>
    <row r="11" spans="1:18" x14ac:dyDescent="0.2">
      <c r="A11" s="154">
        <v>7</v>
      </c>
      <c r="B11" s="6" t="s">
        <v>33</v>
      </c>
      <c r="C11" s="6" t="s">
        <v>33</v>
      </c>
      <c r="D11" s="6" t="s">
        <v>33</v>
      </c>
      <c r="E11" s="6" t="s">
        <v>33</v>
      </c>
      <c r="F11" s="6" t="s">
        <v>33</v>
      </c>
      <c r="G11" s="6" t="s">
        <v>33</v>
      </c>
      <c r="H11" s="6" t="s">
        <v>33</v>
      </c>
      <c r="I11" s="6" t="s">
        <v>33</v>
      </c>
      <c r="K11" s="6" t="s">
        <v>33</v>
      </c>
      <c r="L11" s="6" t="s">
        <v>33</v>
      </c>
      <c r="M11" s="6" t="s">
        <v>33</v>
      </c>
      <c r="N11" s="6" t="s">
        <v>33</v>
      </c>
      <c r="O11" s="6" t="s">
        <v>33</v>
      </c>
      <c r="P11" s="6" t="s">
        <v>33</v>
      </c>
      <c r="Q11" s="6" t="s">
        <v>33</v>
      </c>
      <c r="R11" s="6" t="s">
        <v>33</v>
      </c>
    </row>
    <row r="12" spans="1:18" x14ac:dyDescent="0.2">
      <c r="A12" s="154">
        <v>8</v>
      </c>
      <c r="B12" s="6" t="s">
        <v>33</v>
      </c>
      <c r="C12" s="6" t="s">
        <v>33</v>
      </c>
      <c r="D12" s="6" t="s">
        <v>33</v>
      </c>
      <c r="E12" s="6" t="s">
        <v>33</v>
      </c>
      <c r="F12" s="6" t="s">
        <v>33</v>
      </c>
      <c r="G12" s="6" t="s">
        <v>33</v>
      </c>
      <c r="H12" s="6" t="s">
        <v>33</v>
      </c>
      <c r="I12" s="6" t="s">
        <v>33</v>
      </c>
      <c r="K12" s="6" t="s">
        <v>33</v>
      </c>
      <c r="L12" s="6" t="s">
        <v>33</v>
      </c>
      <c r="M12" s="6" t="s">
        <v>33</v>
      </c>
      <c r="N12" s="6" t="s">
        <v>33</v>
      </c>
      <c r="O12" s="6" t="s">
        <v>33</v>
      </c>
      <c r="P12" s="6" t="s">
        <v>33</v>
      </c>
      <c r="Q12" s="6" t="s">
        <v>33</v>
      </c>
      <c r="R12" s="6" t="s">
        <v>33</v>
      </c>
    </row>
    <row r="13" spans="1:18" x14ac:dyDescent="0.2">
      <c r="A13" s="154">
        <v>9</v>
      </c>
      <c r="B13" s="6" t="s">
        <v>33</v>
      </c>
      <c r="C13" s="6" t="s">
        <v>33</v>
      </c>
      <c r="D13" s="6" t="s">
        <v>33</v>
      </c>
      <c r="E13" s="6" t="s">
        <v>33</v>
      </c>
      <c r="F13" s="6" t="s">
        <v>33</v>
      </c>
      <c r="G13" s="6" t="s">
        <v>33</v>
      </c>
      <c r="H13" s="6" t="s">
        <v>33</v>
      </c>
      <c r="I13" s="6" t="s">
        <v>33</v>
      </c>
      <c r="K13" s="6" t="s">
        <v>33</v>
      </c>
      <c r="L13" s="6" t="s">
        <v>33</v>
      </c>
      <c r="M13" s="6" t="s">
        <v>33</v>
      </c>
      <c r="N13" s="6" t="s">
        <v>33</v>
      </c>
      <c r="O13" s="6" t="s">
        <v>33</v>
      </c>
      <c r="P13" s="6" t="s">
        <v>33</v>
      </c>
      <c r="Q13" s="6" t="s">
        <v>33</v>
      </c>
      <c r="R13" s="6" t="s">
        <v>33</v>
      </c>
    </row>
    <row r="14" spans="1:18" x14ac:dyDescent="0.2">
      <c r="A14" s="154">
        <v>10</v>
      </c>
      <c r="B14" s="6" t="s">
        <v>33</v>
      </c>
      <c r="C14" s="6" t="s">
        <v>33</v>
      </c>
      <c r="D14" s="6" t="s">
        <v>33</v>
      </c>
      <c r="E14" s="6" t="s">
        <v>33</v>
      </c>
      <c r="F14" s="6" t="s">
        <v>33</v>
      </c>
      <c r="G14" s="6" t="s">
        <v>33</v>
      </c>
      <c r="H14" s="6" t="s">
        <v>33</v>
      </c>
      <c r="I14" s="6" t="s">
        <v>33</v>
      </c>
      <c r="K14" s="6" t="s">
        <v>33</v>
      </c>
      <c r="L14" s="6" t="s">
        <v>33</v>
      </c>
      <c r="M14" s="6" t="s">
        <v>33</v>
      </c>
      <c r="N14" s="6" t="s">
        <v>33</v>
      </c>
      <c r="O14" s="6" t="s">
        <v>33</v>
      </c>
      <c r="P14" s="6" t="s">
        <v>33</v>
      </c>
      <c r="Q14" s="6" t="s">
        <v>33</v>
      </c>
      <c r="R14" s="6" t="s">
        <v>33</v>
      </c>
    </row>
    <row r="15" spans="1:18" x14ac:dyDescent="0.2">
      <c r="A15" s="154">
        <v>11</v>
      </c>
      <c r="B15" s="6" t="s">
        <v>33</v>
      </c>
      <c r="C15" s="6" t="s">
        <v>33</v>
      </c>
      <c r="D15" s="6" t="s">
        <v>33</v>
      </c>
      <c r="E15" s="6" t="s">
        <v>33</v>
      </c>
      <c r="F15" s="6" t="s">
        <v>33</v>
      </c>
      <c r="G15" s="6" t="s">
        <v>33</v>
      </c>
      <c r="H15" s="6" t="s">
        <v>33</v>
      </c>
      <c r="I15" s="6" t="s">
        <v>33</v>
      </c>
      <c r="K15" s="6" t="s">
        <v>33</v>
      </c>
      <c r="L15" s="6" t="s">
        <v>33</v>
      </c>
      <c r="M15" s="6" t="s">
        <v>33</v>
      </c>
      <c r="N15" s="6" t="s">
        <v>33</v>
      </c>
      <c r="O15" s="6" t="s">
        <v>33</v>
      </c>
      <c r="P15" s="6" t="s">
        <v>33</v>
      </c>
      <c r="Q15" s="6" t="s">
        <v>33</v>
      </c>
      <c r="R15" s="6" t="s">
        <v>33</v>
      </c>
    </row>
    <row r="16" spans="1:18" x14ac:dyDescent="0.2">
      <c r="A16" s="154">
        <v>12</v>
      </c>
      <c r="B16" s="6" t="s">
        <v>33</v>
      </c>
      <c r="C16" s="6" t="s">
        <v>33</v>
      </c>
      <c r="D16" s="6" t="s">
        <v>33</v>
      </c>
      <c r="E16" s="6" t="s">
        <v>33</v>
      </c>
      <c r="F16" s="6" t="s">
        <v>33</v>
      </c>
      <c r="G16" s="6" t="s">
        <v>33</v>
      </c>
      <c r="H16" s="6" t="s">
        <v>33</v>
      </c>
      <c r="I16" s="6" t="s">
        <v>33</v>
      </c>
      <c r="K16" s="6" t="s">
        <v>33</v>
      </c>
      <c r="L16" s="6" t="s">
        <v>33</v>
      </c>
      <c r="M16" s="6" t="s">
        <v>33</v>
      </c>
      <c r="N16" s="6" t="s">
        <v>33</v>
      </c>
      <c r="O16" s="6" t="s">
        <v>33</v>
      </c>
      <c r="P16" s="6" t="s">
        <v>33</v>
      </c>
      <c r="Q16" s="6" t="s">
        <v>33</v>
      </c>
      <c r="R16" s="6" t="s">
        <v>33</v>
      </c>
    </row>
    <row r="17" spans="1:18" x14ac:dyDescent="0.2">
      <c r="A17" s="154">
        <v>13</v>
      </c>
      <c r="B17" s="6" t="s">
        <v>33</v>
      </c>
      <c r="C17" s="6" t="s">
        <v>33</v>
      </c>
      <c r="D17" s="6" t="s">
        <v>33</v>
      </c>
      <c r="E17" s="6" t="s">
        <v>33</v>
      </c>
      <c r="F17" s="6" t="s">
        <v>33</v>
      </c>
      <c r="G17" s="6" t="s">
        <v>33</v>
      </c>
      <c r="H17" s="6" t="s">
        <v>33</v>
      </c>
      <c r="I17" s="6" t="s">
        <v>33</v>
      </c>
      <c r="K17" s="6" t="s">
        <v>33</v>
      </c>
      <c r="L17" s="6" t="s">
        <v>33</v>
      </c>
      <c r="M17" s="6" t="s">
        <v>33</v>
      </c>
      <c r="N17" s="6" t="s">
        <v>33</v>
      </c>
      <c r="O17" s="6" t="s">
        <v>33</v>
      </c>
      <c r="P17" s="6" t="s">
        <v>33</v>
      </c>
      <c r="Q17" s="6" t="s">
        <v>33</v>
      </c>
      <c r="R17" s="6" t="s">
        <v>33</v>
      </c>
    </row>
    <row r="18" spans="1:18" x14ac:dyDescent="0.2">
      <c r="A18" s="154">
        <v>14</v>
      </c>
      <c r="B18" s="6" t="s">
        <v>33</v>
      </c>
      <c r="C18" s="6" t="s">
        <v>33</v>
      </c>
      <c r="D18" s="6" t="s">
        <v>33</v>
      </c>
      <c r="E18" s="6" t="s">
        <v>33</v>
      </c>
      <c r="F18" s="6" t="s">
        <v>33</v>
      </c>
      <c r="G18" s="6" t="s">
        <v>33</v>
      </c>
      <c r="H18" s="6" t="s">
        <v>33</v>
      </c>
      <c r="I18" s="6" t="s">
        <v>33</v>
      </c>
      <c r="K18" s="6" t="s">
        <v>33</v>
      </c>
      <c r="L18" s="6" t="s">
        <v>33</v>
      </c>
      <c r="M18" s="6" t="s">
        <v>33</v>
      </c>
      <c r="N18" s="6" t="s">
        <v>33</v>
      </c>
      <c r="O18" s="6" t="s">
        <v>33</v>
      </c>
      <c r="P18" s="6" t="s">
        <v>33</v>
      </c>
      <c r="Q18" s="6" t="s">
        <v>33</v>
      </c>
      <c r="R18" s="6" t="s">
        <v>33</v>
      </c>
    </row>
    <row r="19" spans="1:18" x14ac:dyDescent="0.2">
      <c r="A19" s="154">
        <v>15</v>
      </c>
      <c r="B19" s="6" t="s">
        <v>33</v>
      </c>
      <c r="C19" s="6" t="s">
        <v>33</v>
      </c>
      <c r="D19" s="6" t="s">
        <v>33</v>
      </c>
      <c r="E19" s="6" t="s">
        <v>33</v>
      </c>
      <c r="F19" s="6" t="s">
        <v>33</v>
      </c>
      <c r="G19" s="6" t="s">
        <v>33</v>
      </c>
      <c r="H19" s="6" t="s">
        <v>33</v>
      </c>
      <c r="I19" s="6" t="s">
        <v>33</v>
      </c>
      <c r="K19" s="6" t="s">
        <v>33</v>
      </c>
      <c r="L19" s="6" t="s">
        <v>33</v>
      </c>
      <c r="M19" s="6" t="s">
        <v>33</v>
      </c>
      <c r="N19" s="6" t="s">
        <v>33</v>
      </c>
      <c r="O19" s="6" t="s">
        <v>33</v>
      </c>
      <c r="P19" s="6" t="s">
        <v>33</v>
      </c>
      <c r="Q19" s="6" t="s">
        <v>33</v>
      </c>
      <c r="R19" s="6" t="s">
        <v>33</v>
      </c>
    </row>
    <row r="20" spans="1:18" x14ac:dyDescent="0.2">
      <c r="A20" s="154">
        <v>16</v>
      </c>
      <c r="B20" s="6" t="s">
        <v>33</v>
      </c>
      <c r="C20" s="6" t="s">
        <v>33</v>
      </c>
      <c r="D20" s="6" t="s">
        <v>33</v>
      </c>
      <c r="E20" s="6" t="s">
        <v>33</v>
      </c>
      <c r="F20" s="6" t="s">
        <v>33</v>
      </c>
      <c r="G20" s="6" t="s">
        <v>33</v>
      </c>
      <c r="H20" s="6" t="s">
        <v>33</v>
      </c>
      <c r="I20" s="6" t="s">
        <v>33</v>
      </c>
      <c r="K20" s="6" t="s">
        <v>33</v>
      </c>
      <c r="L20" s="6" t="s">
        <v>33</v>
      </c>
      <c r="M20" s="6" t="s">
        <v>33</v>
      </c>
      <c r="N20" s="6" t="s">
        <v>33</v>
      </c>
      <c r="O20" s="6" t="s">
        <v>33</v>
      </c>
      <c r="P20" s="6" t="s">
        <v>33</v>
      </c>
      <c r="Q20" s="6" t="s">
        <v>33</v>
      </c>
      <c r="R20" s="6" t="s">
        <v>33</v>
      </c>
    </row>
    <row r="21" spans="1:18" x14ac:dyDescent="0.2">
      <c r="A21" s="154">
        <v>17</v>
      </c>
      <c r="B21" s="6" t="s">
        <v>33</v>
      </c>
      <c r="C21" s="6" t="s">
        <v>33</v>
      </c>
      <c r="D21" s="6" t="s">
        <v>33</v>
      </c>
      <c r="E21" s="6" t="s">
        <v>33</v>
      </c>
      <c r="F21" s="6" t="s">
        <v>33</v>
      </c>
      <c r="G21" s="6" t="s">
        <v>33</v>
      </c>
      <c r="H21" s="6" t="s">
        <v>33</v>
      </c>
      <c r="I21" s="6" t="s">
        <v>33</v>
      </c>
      <c r="K21" s="6" t="s">
        <v>33</v>
      </c>
      <c r="L21" s="6" t="s">
        <v>33</v>
      </c>
      <c r="M21" s="6" t="s">
        <v>33</v>
      </c>
      <c r="N21" s="6" t="s">
        <v>33</v>
      </c>
      <c r="O21" s="6" t="s">
        <v>33</v>
      </c>
      <c r="P21" s="6" t="s">
        <v>33</v>
      </c>
      <c r="Q21" s="6" t="s">
        <v>33</v>
      </c>
      <c r="R21" s="6" t="s">
        <v>33</v>
      </c>
    </row>
    <row r="22" spans="1:18" x14ac:dyDescent="0.2">
      <c r="A22" s="155">
        <v>18</v>
      </c>
      <c r="B22" s="156">
        <v>1.1299999999999999</v>
      </c>
      <c r="C22" s="156">
        <v>2.16</v>
      </c>
      <c r="D22" s="157">
        <v>1.18</v>
      </c>
      <c r="E22" s="157">
        <v>2.21</v>
      </c>
      <c r="F22" s="157">
        <v>1.24</v>
      </c>
      <c r="G22" s="157">
        <v>2.34</v>
      </c>
      <c r="H22" s="157">
        <v>1.3</v>
      </c>
      <c r="I22" s="157">
        <v>2.57</v>
      </c>
      <c r="K22" s="156">
        <v>0.68</v>
      </c>
      <c r="L22" s="156">
        <v>1.21</v>
      </c>
      <c r="M22" s="156">
        <v>0.7</v>
      </c>
      <c r="N22" s="157">
        <v>1.26</v>
      </c>
      <c r="O22" s="157">
        <v>0.72</v>
      </c>
      <c r="P22" s="157">
        <v>1.33</v>
      </c>
      <c r="Q22" s="157">
        <v>0.76</v>
      </c>
      <c r="R22" s="157">
        <v>1.43</v>
      </c>
    </row>
    <row r="23" spans="1:18" x14ac:dyDescent="0.2">
      <c r="A23" s="155">
        <v>19</v>
      </c>
      <c r="B23" s="156">
        <v>1.1299999999999999</v>
      </c>
      <c r="C23" s="156">
        <v>2.16</v>
      </c>
      <c r="D23" s="157">
        <v>1.18</v>
      </c>
      <c r="E23" s="157">
        <v>2.21</v>
      </c>
      <c r="F23" s="157">
        <v>1.24</v>
      </c>
      <c r="G23" s="157">
        <v>2.34</v>
      </c>
      <c r="H23" s="157">
        <v>1.3</v>
      </c>
      <c r="I23" s="157">
        <v>2.57</v>
      </c>
      <c r="K23" s="156">
        <v>0.68</v>
      </c>
      <c r="L23" s="156">
        <f t="shared" ref="L23:L28" si="0">N23-0.05</f>
        <v>1.21</v>
      </c>
      <c r="M23" s="156">
        <v>0.7</v>
      </c>
      <c r="N23" s="157">
        <v>1.26</v>
      </c>
      <c r="O23" s="157">
        <v>0.72</v>
      </c>
      <c r="P23" s="157">
        <v>1.33</v>
      </c>
      <c r="Q23" s="157">
        <v>0.76</v>
      </c>
      <c r="R23" s="157">
        <v>1.43</v>
      </c>
    </row>
    <row r="24" spans="1:18" x14ac:dyDescent="0.2">
      <c r="A24" s="155">
        <v>20</v>
      </c>
      <c r="B24" s="156">
        <v>1.1299999999999999</v>
      </c>
      <c r="C24" s="156">
        <v>2.16</v>
      </c>
      <c r="D24" s="157">
        <v>1.18</v>
      </c>
      <c r="E24" s="157">
        <v>2.21</v>
      </c>
      <c r="F24" s="157">
        <v>1.24</v>
      </c>
      <c r="G24" s="157">
        <v>2.34</v>
      </c>
      <c r="H24" s="157">
        <v>1.3</v>
      </c>
      <c r="I24" s="157">
        <v>2.57</v>
      </c>
      <c r="K24" s="156">
        <v>0.68</v>
      </c>
      <c r="L24" s="156">
        <f t="shared" si="0"/>
        <v>1.21</v>
      </c>
      <c r="M24" s="156">
        <v>0.7</v>
      </c>
      <c r="N24" s="157">
        <v>1.26</v>
      </c>
      <c r="O24" s="157">
        <v>0.72</v>
      </c>
      <c r="P24" s="157">
        <v>1.33</v>
      </c>
      <c r="Q24" s="157">
        <v>0.76</v>
      </c>
      <c r="R24" s="157">
        <v>1.43</v>
      </c>
    </row>
    <row r="25" spans="1:18" x14ac:dyDescent="0.2">
      <c r="A25" s="155">
        <v>21</v>
      </c>
      <c r="B25" s="156">
        <v>1.1299999999999999</v>
      </c>
      <c r="C25" s="156">
        <v>2.1700000000000004</v>
      </c>
      <c r="D25" s="157">
        <v>1.18</v>
      </c>
      <c r="E25" s="157">
        <v>2.2200000000000002</v>
      </c>
      <c r="F25" s="157">
        <v>1.24</v>
      </c>
      <c r="G25" s="157">
        <v>2.36</v>
      </c>
      <c r="H25" s="157">
        <v>1.3</v>
      </c>
      <c r="I25" s="157">
        <v>2.6</v>
      </c>
      <c r="K25" s="156">
        <v>0.68</v>
      </c>
      <c r="L25" s="156">
        <f t="shared" si="0"/>
        <v>1.24</v>
      </c>
      <c r="M25" s="156">
        <v>0.7</v>
      </c>
      <c r="N25" s="157">
        <v>1.29</v>
      </c>
      <c r="O25" s="157">
        <v>0.72</v>
      </c>
      <c r="P25" s="157">
        <v>1.36</v>
      </c>
      <c r="Q25" s="157">
        <v>0.76</v>
      </c>
      <c r="R25" s="157">
        <v>1.48</v>
      </c>
    </row>
    <row r="26" spans="1:18" x14ac:dyDescent="0.2">
      <c r="A26" s="155">
        <v>22</v>
      </c>
      <c r="B26" s="156">
        <v>1.1299999999999999</v>
      </c>
      <c r="C26" s="156">
        <v>2.1800000000000002</v>
      </c>
      <c r="D26" s="157">
        <v>1.18</v>
      </c>
      <c r="E26" s="157">
        <v>2.23</v>
      </c>
      <c r="F26" s="157">
        <v>1.24</v>
      </c>
      <c r="G26" s="157">
        <v>2.37</v>
      </c>
      <c r="H26" s="157">
        <v>1.3</v>
      </c>
      <c r="I26" s="157">
        <v>2.63</v>
      </c>
      <c r="K26" s="156">
        <v>0.68</v>
      </c>
      <c r="L26" s="156">
        <f t="shared" si="0"/>
        <v>1.27</v>
      </c>
      <c r="M26" s="156">
        <v>0.7</v>
      </c>
      <c r="N26" s="157">
        <v>1.32</v>
      </c>
      <c r="O26" s="157">
        <v>0.72</v>
      </c>
      <c r="P26" s="157">
        <v>1.4</v>
      </c>
      <c r="Q26" s="157">
        <v>0.77</v>
      </c>
      <c r="R26" s="157">
        <v>1.52</v>
      </c>
    </row>
    <row r="27" spans="1:18" x14ac:dyDescent="0.2">
      <c r="A27" s="155">
        <v>23</v>
      </c>
      <c r="B27" s="156">
        <v>1.1299999999999999</v>
      </c>
      <c r="C27" s="156">
        <v>2.1800000000000002</v>
      </c>
      <c r="D27" s="157">
        <v>1.18</v>
      </c>
      <c r="E27" s="157">
        <v>2.23</v>
      </c>
      <c r="F27" s="157">
        <v>1.24</v>
      </c>
      <c r="G27" s="157">
        <v>2.39</v>
      </c>
      <c r="H27" s="157">
        <v>1.3</v>
      </c>
      <c r="I27" s="157">
        <v>2.67</v>
      </c>
      <c r="K27" s="156">
        <v>0.68</v>
      </c>
      <c r="L27" s="156">
        <f t="shared" si="0"/>
        <v>1.31</v>
      </c>
      <c r="M27" s="156">
        <v>0.7</v>
      </c>
      <c r="N27" s="157">
        <v>1.36</v>
      </c>
      <c r="O27" s="157">
        <v>0.72</v>
      </c>
      <c r="P27" s="157">
        <v>1.43</v>
      </c>
      <c r="Q27" s="157">
        <v>0.77</v>
      </c>
      <c r="R27" s="157">
        <v>1.57</v>
      </c>
    </row>
    <row r="28" spans="1:18" x14ac:dyDescent="0.2">
      <c r="A28" s="155">
        <v>24</v>
      </c>
      <c r="B28" s="156">
        <v>1.1299999999999999</v>
      </c>
      <c r="C28" s="156">
        <v>2.1900000000000004</v>
      </c>
      <c r="D28" s="157">
        <v>1.18</v>
      </c>
      <c r="E28" s="157">
        <v>2.2400000000000002</v>
      </c>
      <c r="F28" s="157">
        <v>1.24</v>
      </c>
      <c r="G28" s="157">
        <v>2.4</v>
      </c>
      <c r="H28" s="157">
        <v>1.3</v>
      </c>
      <c r="I28" s="157">
        <v>2.7</v>
      </c>
      <c r="K28" s="156">
        <v>0.68</v>
      </c>
      <c r="L28" s="156">
        <f t="shared" si="0"/>
        <v>1.3399999999999999</v>
      </c>
      <c r="M28" s="156">
        <v>0.7</v>
      </c>
      <c r="N28" s="157">
        <v>1.39</v>
      </c>
      <c r="O28" s="157">
        <v>0.72</v>
      </c>
      <c r="P28" s="157">
        <v>1.47</v>
      </c>
      <c r="Q28" s="157">
        <v>0.78</v>
      </c>
      <c r="R28" s="157">
        <v>1.61</v>
      </c>
    </row>
    <row r="29" spans="1:18" x14ac:dyDescent="0.2">
      <c r="A29" s="155">
        <v>25</v>
      </c>
      <c r="B29" s="156">
        <v>1.1299999999999999</v>
      </c>
      <c r="C29" s="156">
        <v>2.2000000000000002</v>
      </c>
      <c r="D29" s="157">
        <v>1.18</v>
      </c>
      <c r="E29" s="157">
        <v>2.25</v>
      </c>
      <c r="F29" s="157">
        <v>1.24</v>
      </c>
      <c r="G29" s="157">
        <v>2.42</v>
      </c>
      <c r="H29" s="157">
        <v>1.3</v>
      </c>
      <c r="I29" s="157">
        <v>2.73</v>
      </c>
      <c r="K29" s="156">
        <v>0.68</v>
      </c>
      <c r="L29" s="156">
        <v>1.37</v>
      </c>
      <c r="M29" s="156">
        <v>0.7</v>
      </c>
      <c r="N29" s="157">
        <v>1.42</v>
      </c>
      <c r="O29" s="157">
        <v>0.72</v>
      </c>
      <c r="P29" s="157">
        <v>1.5</v>
      </c>
      <c r="Q29" s="157">
        <v>0.78</v>
      </c>
      <c r="R29" s="157">
        <v>1.66</v>
      </c>
    </row>
    <row r="30" spans="1:18" x14ac:dyDescent="0.2">
      <c r="A30" s="155">
        <v>26</v>
      </c>
      <c r="B30" s="156">
        <v>1.1299999999999999</v>
      </c>
      <c r="C30" s="156">
        <v>2.2000000000000002</v>
      </c>
      <c r="D30" s="157">
        <v>1.18</v>
      </c>
      <c r="E30" s="157">
        <v>2.25</v>
      </c>
      <c r="F30" s="157">
        <v>1.24</v>
      </c>
      <c r="G30" s="157">
        <v>2.4300000000000002</v>
      </c>
      <c r="H30" s="157">
        <v>1.3</v>
      </c>
      <c r="I30" s="157">
        <v>2.76</v>
      </c>
      <c r="K30" s="156">
        <v>0.68</v>
      </c>
      <c r="L30" s="156">
        <v>1.4</v>
      </c>
      <c r="M30" s="156">
        <v>0.7</v>
      </c>
      <c r="N30" s="157">
        <v>1.44</v>
      </c>
      <c r="O30" s="157">
        <v>0.72</v>
      </c>
      <c r="P30" s="157">
        <v>1.53</v>
      </c>
      <c r="Q30" s="157">
        <v>0.79</v>
      </c>
      <c r="R30" s="157">
        <v>1.77</v>
      </c>
    </row>
    <row r="31" spans="1:18" x14ac:dyDescent="0.2">
      <c r="A31" s="155">
        <v>27</v>
      </c>
      <c r="B31" s="156">
        <v>1.1299999999999999</v>
      </c>
      <c r="C31" s="156">
        <v>2.2000000000000002</v>
      </c>
      <c r="D31" s="157">
        <v>1.18</v>
      </c>
      <c r="E31" s="157">
        <v>2.25</v>
      </c>
      <c r="F31" s="157">
        <v>1.24</v>
      </c>
      <c r="G31" s="157">
        <v>2.4300000000000002</v>
      </c>
      <c r="H31" s="157">
        <v>1.3</v>
      </c>
      <c r="I31" s="157">
        <v>2.78</v>
      </c>
      <c r="K31" s="156">
        <v>0.68</v>
      </c>
      <c r="L31" s="156">
        <v>1.41</v>
      </c>
      <c r="M31" s="156">
        <v>0.7</v>
      </c>
      <c r="N31" s="157">
        <v>1.44</v>
      </c>
      <c r="O31" s="157">
        <v>0.72</v>
      </c>
      <c r="P31" s="157">
        <v>1.55</v>
      </c>
      <c r="Q31" s="157">
        <v>0.81</v>
      </c>
      <c r="R31" s="157">
        <v>1.91</v>
      </c>
    </row>
    <row r="32" spans="1:18" x14ac:dyDescent="0.2">
      <c r="A32" s="155">
        <v>28</v>
      </c>
      <c r="B32" s="156">
        <v>1.1299999999999999</v>
      </c>
      <c r="C32" s="156">
        <v>2.2000000000000002</v>
      </c>
      <c r="D32" s="157">
        <v>1.18</v>
      </c>
      <c r="E32" s="157">
        <v>2.25</v>
      </c>
      <c r="F32" s="157">
        <v>1.24</v>
      </c>
      <c r="G32" s="157">
        <v>2.44</v>
      </c>
      <c r="H32" s="157">
        <v>1.3</v>
      </c>
      <c r="I32" s="157">
        <v>2.8</v>
      </c>
      <c r="K32" s="156">
        <v>0.68</v>
      </c>
      <c r="L32" s="156">
        <v>1.42</v>
      </c>
      <c r="M32" s="156">
        <v>0.7</v>
      </c>
      <c r="N32" s="157">
        <v>1.45</v>
      </c>
      <c r="O32" s="157">
        <v>0.73</v>
      </c>
      <c r="P32" s="157">
        <v>1.58</v>
      </c>
      <c r="Q32" s="157">
        <v>0.83</v>
      </c>
      <c r="R32" s="157">
        <v>2.06</v>
      </c>
    </row>
    <row r="33" spans="1:18" x14ac:dyDescent="0.2">
      <c r="A33" s="155">
        <v>29</v>
      </c>
      <c r="B33" s="156">
        <v>1.1299999999999999</v>
      </c>
      <c r="C33" s="156">
        <v>2.2000000000000002</v>
      </c>
      <c r="D33" s="157">
        <v>1.18</v>
      </c>
      <c r="E33" s="157">
        <v>2.25</v>
      </c>
      <c r="F33" s="157">
        <v>1.24</v>
      </c>
      <c r="G33" s="157">
        <v>2.46</v>
      </c>
      <c r="H33" s="157">
        <v>1.3</v>
      </c>
      <c r="I33" s="157">
        <v>2.85</v>
      </c>
      <c r="K33" s="156">
        <v>0.68</v>
      </c>
      <c r="L33" s="156">
        <v>1.44</v>
      </c>
      <c r="M33" s="156">
        <v>0.7</v>
      </c>
      <c r="N33" s="157">
        <v>1.47</v>
      </c>
      <c r="O33" s="157">
        <v>0.73</v>
      </c>
      <c r="P33" s="157">
        <v>1.63</v>
      </c>
      <c r="Q33" s="157">
        <v>0.85</v>
      </c>
      <c r="R33" s="157">
        <v>2.2200000000000002</v>
      </c>
    </row>
    <row r="34" spans="1:18" x14ac:dyDescent="0.2">
      <c r="A34" s="155">
        <v>30</v>
      </c>
      <c r="B34" s="156">
        <v>1.1299999999999999</v>
      </c>
      <c r="C34" s="156">
        <v>2.2000000000000002</v>
      </c>
      <c r="D34" s="157">
        <v>1.18</v>
      </c>
      <c r="E34" s="157">
        <v>2.25</v>
      </c>
      <c r="F34" s="157">
        <v>1.24</v>
      </c>
      <c r="G34" s="157">
        <v>2.5099999999999998</v>
      </c>
      <c r="H34" s="157">
        <v>1.31</v>
      </c>
      <c r="I34" s="157">
        <v>2.92</v>
      </c>
      <c r="K34" s="156">
        <v>0.68</v>
      </c>
      <c r="L34" s="156">
        <v>1.49</v>
      </c>
      <c r="M34" s="156">
        <v>0.7</v>
      </c>
      <c r="N34" s="157">
        <v>1.51</v>
      </c>
      <c r="O34" s="157">
        <v>0.75</v>
      </c>
      <c r="P34" s="157">
        <v>1.72</v>
      </c>
      <c r="Q34" s="157">
        <v>0.88</v>
      </c>
      <c r="R34" s="157">
        <v>2.36</v>
      </c>
    </row>
    <row r="35" spans="1:18" x14ac:dyDescent="0.2">
      <c r="A35" s="155">
        <v>31</v>
      </c>
      <c r="B35" s="156">
        <v>1.1299999999999999</v>
      </c>
      <c r="C35" s="156">
        <v>2.23</v>
      </c>
      <c r="D35" s="157">
        <v>1.18</v>
      </c>
      <c r="E35" s="157">
        <v>2.2799999999999998</v>
      </c>
      <c r="F35" s="157">
        <v>1.24</v>
      </c>
      <c r="G35" s="157">
        <v>2.57</v>
      </c>
      <c r="H35" s="157">
        <v>1.33</v>
      </c>
      <c r="I35" s="157">
        <v>3</v>
      </c>
      <c r="K35" s="156">
        <v>0.68</v>
      </c>
      <c r="L35" s="156">
        <v>1.55</v>
      </c>
      <c r="M35" s="156">
        <v>0.7</v>
      </c>
      <c r="N35" s="157">
        <v>1.57</v>
      </c>
      <c r="O35" s="157">
        <v>0.77</v>
      </c>
      <c r="P35" s="157">
        <v>1.85</v>
      </c>
      <c r="Q35" s="157">
        <v>0.9</v>
      </c>
      <c r="R35" s="157">
        <v>2.4700000000000002</v>
      </c>
    </row>
    <row r="36" spans="1:18" x14ac:dyDescent="0.2">
      <c r="A36" s="155">
        <v>32</v>
      </c>
      <c r="B36" s="156">
        <v>1.1299999999999999</v>
      </c>
      <c r="C36" s="156">
        <v>2.27</v>
      </c>
      <c r="D36" s="157">
        <v>1.18</v>
      </c>
      <c r="E36" s="157">
        <v>2.3199999999999998</v>
      </c>
      <c r="F36" s="157">
        <v>1.24</v>
      </c>
      <c r="G36" s="157">
        <v>2.65</v>
      </c>
      <c r="H36" s="157">
        <v>1.37</v>
      </c>
      <c r="I36" s="157">
        <v>3.11</v>
      </c>
      <c r="K36" s="156">
        <v>0.68</v>
      </c>
      <c r="L36" s="156">
        <v>1.63</v>
      </c>
      <c r="M36" s="156">
        <v>0.7</v>
      </c>
      <c r="N36" s="157">
        <v>1.65</v>
      </c>
      <c r="O36" s="157">
        <v>0.79</v>
      </c>
      <c r="P36" s="157">
        <v>2.0099999999999998</v>
      </c>
      <c r="Q36" s="157">
        <v>0.92</v>
      </c>
      <c r="R36" s="157">
        <v>2.57</v>
      </c>
    </row>
    <row r="37" spans="1:18" x14ac:dyDescent="0.2">
      <c r="A37" s="155">
        <v>33</v>
      </c>
      <c r="B37" s="156">
        <v>1.1299999999999999</v>
      </c>
      <c r="C37" s="156">
        <v>2.33</v>
      </c>
      <c r="D37" s="157">
        <v>1.18</v>
      </c>
      <c r="E37" s="157">
        <v>2.38</v>
      </c>
      <c r="F37" s="157">
        <v>1.24</v>
      </c>
      <c r="G37" s="157">
        <v>2.76</v>
      </c>
      <c r="H37" s="157">
        <v>1.42</v>
      </c>
      <c r="I37" s="157">
        <v>3.24</v>
      </c>
      <c r="K37" s="156">
        <v>0.7</v>
      </c>
      <c r="L37" s="156">
        <v>1.73</v>
      </c>
      <c r="M37" s="156">
        <v>0.74</v>
      </c>
      <c r="N37" s="157">
        <v>1.75</v>
      </c>
      <c r="O37" s="157">
        <v>0.82</v>
      </c>
      <c r="P37" s="157">
        <v>2.2000000000000002</v>
      </c>
      <c r="Q37" s="157">
        <v>0.95</v>
      </c>
      <c r="R37" s="157">
        <v>2.68</v>
      </c>
    </row>
    <row r="38" spans="1:18" x14ac:dyDescent="0.2">
      <c r="A38" s="155">
        <v>34</v>
      </c>
      <c r="B38" s="156">
        <v>1.1299999999999999</v>
      </c>
      <c r="C38" s="156">
        <v>2.4300000000000002</v>
      </c>
      <c r="D38" s="157">
        <v>1.18</v>
      </c>
      <c r="E38" s="157">
        <v>2.48</v>
      </c>
      <c r="F38" s="157">
        <v>1.27</v>
      </c>
      <c r="G38" s="157">
        <v>2.9</v>
      </c>
      <c r="H38" s="157">
        <v>1.49</v>
      </c>
      <c r="I38" s="157">
        <v>3.42</v>
      </c>
      <c r="K38" s="156">
        <v>0.74</v>
      </c>
      <c r="L38" s="157">
        <v>1.85</v>
      </c>
      <c r="M38" s="159">
        <v>0.78</v>
      </c>
      <c r="N38" s="157">
        <v>1.86</v>
      </c>
      <c r="O38" s="157">
        <v>0.86</v>
      </c>
      <c r="P38" s="157">
        <v>2.4</v>
      </c>
      <c r="Q38" s="157">
        <v>0.99</v>
      </c>
      <c r="R38" s="157">
        <v>2.82</v>
      </c>
    </row>
    <row r="39" spans="1:18" x14ac:dyDescent="0.2">
      <c r="A39" s="155">
        <v>35</v>
      </c>
      <c r="B39" s="156">
        <v>1.1299999999999999</v>
      </c>
      <c r="C39" s="156">
        <v>2.58</v>
      </c>
      <c r="D39" s="157">
        <v>1.18</v>
      </c>
      <c r="E39" s="157">
        <v>2.63</v>
      </c>
      <c r="F39" s="157">
        <v>1.34</v>
      </c>
      <c r="G39" s="157">
        <v>3.1</v>
      </c>
      <c r="H39" s="157">
        <v>1.59</v>
      </c>
      <c r="I39" s="157">
        <v>3.64</v>
      </c>
      <c r="K39" s="156">
        <v>0.78</v>
      </c>
      <c r="L39" s="157">
        <v>1.95</v>
      </c>
      <c r="M39" s="157">
        <v>0.83</v>
      </c>
      <c r="N39" s="157">
        <v>2</v>
      </c>
      <c r="O39" s="157">
        <v>0.92</v>
      </c>
      <c r="P39" s="157">
        <v>2.63</v>
      </c>
      <c r="Q39" s="157">
        <v>1.06</v>
      </c>
      <c r="R39" s="157">
        <v>3</v>
      </c>
    </row>
    <row r="40" spans="1:18" x14ac:dyDescent="0.2">
      <c r="A40" s="155">
        <v>36</v>
      </c>
      <c r="B40" s="156">
        <v>1.22</v>
      </c>
      <c r="C40" s="156">
        <v>2.79</v>
      </c>
      <c r="D40" s="157">
        <v>1.27</v>
      </c>
      <c r="E40" s="157">
        <v>2.84</v>
      </c>
      <c r="F40" s="157">
        <v>1.46</v>
      </c>
      <c r="G40" s="157">
        <v>3.36</v>
      </c>
      <c r="H40" s="157">
        <v>1.73</v>
      </c>
      <c r="I40" s="157">
        <v>3.93</v>
      </c>
      <c r="K40" s="156">
        <v>0.85</v>
      </c>
      <c r="L40" s="157">
        <v>2.11</v>
      </c>
      <c r="M40" s="157">
        <v>0.89</v>
      </c>
      <c r="N40" s="157">
        <v>2.16</v>
      </c>
      <c r="O40" s="157">
        <v>1.01</v>
      </c>
      <c r="P40" s="157">
        <v>2.87</v>
      </c>
      <c r="Q40" s="157">
        <v>1.17</v>
      </c>
      <c r="R40" s="157">
        <v>3.24</v>
      </c>
    </row>
    <row r="41" spans="1:18" x14ac:dyDescent="0.2">
      <c r="A41" s="155">
        <v>37</v>
      </c>
      <c r="B41" s="156">
        <v>1.3399999999999999</v>
      </c>
      <c r="C41" s="156">
        <v>3.0500000000000003</v>
      </c>
      <c r="D41" s="157">
        <v>1.39</v>
      </c>
      <c r="E41" s="157">
        <v>3.1</v>
      </c>
      <c r="F41" s="157">
        <v>1.62</v>
      </c>
      <c r="G41" s="157">
        <v>3.67</v>
      </c>
      <c r="H41" s="157">
        <v>1.91</v>
      </c>
      <c r="I41" s="157">
        <v>4.2699999999999996</v>
      </c>
      <c r="K41" s="156">
        <v>0.91999999999999993</v>
      </c>
      <c r="L41" s="157">
        <v>2.31</v>
      </c>
      <c r="M41" s="157">
        <v>0.96</v>
      </c>
      <c r="N41" s="157">
        <v>2.34</v>
      </c>
      <c r="O41" s="157">
        <v>1.1200000000000001</v>
      </c>
      <c r="P41" s="157">
        <v>3.14</v>
      </c>
      <c r="Q41" s="157">
        <v>1.3</v>
      </c>
      <c r="R41" s="157">
        <v>3.53</v>
      </c>
    </row>
    <row r="42" spans="1:18" x14ac:dyDescent="0.2">
      <c r="A42" s="155">
        <v>38</v>
      </c>
      <c r="B42" s="156">
        <v>1.49</v>
      </c>
      <c r="C42" s="156">
        <v>3.3400000000000003</v>
      </c>
      <c r="D42" s="157">
        <v>1.54</v>
      </c>
      <c r="E42" s="157">
        <v>3.39</v>
      </c>
      <c r="F42" s="157">
        <v>1.8</v>
      </c>
      <c r="G42" s="157">
        <v>4.0199999999999996</v>
      </c>
      <c r="H42" s="157">
        <v>2.11</v>
      </c>
      <c r="I42" s="157">
        <v>4.6500000000000004</v>
      </c>
      <c r="K42" s="156">
        <v>1</v>
      </c>
      <c r="L42" s="156">
        <v>2.5099999999999998</v>
      </c>
      <c r="M42" s="157">
        <v>1.04</v>
      </c>
      <c r="N42" s="157">
        <v>2.54</v>
      </c>
      <c r="O42" s="157">
        <v>1.24</v>
      </c>
      <c r="P42" s="157">
        <v>3.41</v>
      </c>
      <c r="Q42" s="157">
        <v>1.45</v>
      </c>
      <c r="R42" s="157">
        <v>3.87</v>
      </c>
    </row>
    <row r="43" spans="1:18" x14ac:dyDescent="0.2">
      <c r="A43" s="155">
        <v>39</v>
      </c>
      <c r="B43" s="156">
        <v>1.64</v>
      </c>
      <c r="C43" s="156">
        <v>3.6500000000000004</v>
      </c>
      <c r="D43" s="157">
        <v>1.69</v>
      </c>
      <c r="E43" s="157">
        <v>3.7</v>
      </c>
      <c r="F43" s="157">
        <v>1.99</v>
      </c>
      <c r="G43" s="157">
        <v>4.38</v>
      </c>
      <c r="H43" s="157">
        <v>2.3199999999999998</v>
      </c>
      <c r="I43" s="157">
        <v>5.05</v>
      </c>
      <c r="K43" s="156">
        <v>1.0899999999999999</v>
      </c>
      <c r="L43" s="156">
        <v>2.72</v>
      </c>
      <c r="M43" s="157">
        <v>1.1299999999999999</v>
      </c>
      <c r="N43" s="157">
        <v>2.76</v>
      </c>
      <c r="O43" s="157">
        <v>1.36</v>
      </c>
      <c r="P43" s="157">
        <v>3.7</v>
      </c>
      <c r="Q43" s="157">
        <v>1.61</v>
      </c>
      <c r="R43" s="157">
        <v>4.25</v>
      </c>
    </row>
    <row r="44" spans="1:18" x14ac:dyDescent="0.2">
      <c r="A44" s="155">
        <v>40</v>
      </c>
      <c r="B44" s="156">
        <v>1.77</v>
      </c>
      <c r="C44" s="156">
        <v>3.9400000000000004</v>
      </c>
      <c r="D44" s="157">
        <v>1.82</v>
      </c>
      <c r="E44" s="157">
        <v>3.99</v>
      </c>
      <c r="F44" s="157">
        <v>2.15</v>
      </c>
      <c r="G44" s="157">
        <v>4.72</v>
      </c>
      <c r="H44" s="157">
        <v>2.5099999999999998</v>
      </c>
      <c r="I44" s="157">
        <v>5.44</v>
      </c>
      <c r="K44" s="156">
        <v>1.18</v>
      </c>
      <c r="L44" s="157">
        <v>2.94</v>
      </c>
      <c r="M44" s="157">
        <v>1.22</v>
      </c>
      <c r="N44" s="157">
        <v>3</v>
      </c>
      <c r="O44" s="157">
        <v>1.47</v>
      </c>
      <c r="P44" s="157">
        <v>4</v>
      </c>
      <c r="Q44" s="157">
        <v>1.76</v>
      </c>
      <c r="R44" s="157">
        <v>4.6900000000000004</v>
      </c>
    </row>
    <row r="45" spans="1:18" x14ac:dyDescent="0.2">
      <c r="A45" s="155">
        <v>41</v>
      </c>
      <c r="B45" s="156">
        <v>1.8699999999999999</v>
      </c>
      <c r="C45" s="156">
        <v>4.2</v>
      </c>
      <c r="D45" s="157">
        <v>1.92</v>
      </c>
      <c r="E45" s="157">
        <v>4.25</v>
      </c>
      <c r="F45" s="157">
        <v>2.2799999999999998</v>
      </c>
      <c r="G45" s="157">
        <v>5.01</v>
      </c>
      <c r="H45" s="157">
        <v>2.67</v>
      </c>
      <c r="I45" s="157">
        <v>5.8</v>
      </c>
      <c r="K45" s="156">
        <v>1.27</v>
      </c>
      <c r="L45" s="157">
        <v>3.05</v>
      </c>
      <c r="M45" s="157">
        <v>1.31</v>
      </c>
      <c r="N45" s="157">
        <v>3.26</v>
      </c>
      <c r="O45" s="157">
        <v>1.55</v>
      </c>
      <c r="P45" s="157">
        <v>4.3</v>
      </c>
      <c r="Q45" s="157">
        <v>1.89</v>
      </c>
      <c r="R45" s="157">
        <v>5.19</v>
      </c>
    </row>
    <row r="46" spans="1:18" x14ac:dyDescent="0.2">
      <c r="A46" s="155">
        <v>42</v>
      </c>
      <c r="B46" s="156">
        <v>1.9599999999999997</v>
      </c>
      <c r="C46" s="156">
        <v>4.4000000000000004</v>
      </c>
      <c r="D46" s="157">
        <v>2.0099999999999998</v>
      </c>
      <c r="E46" s="157">
        <v>4.5</v>
      </c>
      <c r="F46" s="157">
        <v>2.39</v>
      </c>
      <c r="G46" s="157">
        <v>5.29</v>
      </c>
      <c r="H46" s="157">
        <v>2.83</v>
      </c>
      <c r="I46" s="157">
        <v>6.16</v>
      </c>
      <c r="K46" s="156">
        <v>1.3699999999999999</v>
      </c>
      <c r="L46" s="157">
        <v>3.11</v>
      </c>
      <c r="M46" s="157">
        <v>1.41</v>
      </c>
      <c r="N46" s="157">
        <v>3.54</v>
      </c>
      <c r="O46" s="157">
        <v>1.62</v>
      </c>
      <c r="P46" s="157">
        <v>4.6100000000000003</v>
      </c>
      <c r="Q46" s="157">
        <v>2.0099999999999998</v>
      </c>
      <c r="R46" s="157">
        <v>5.74</v>
      </c>
    </row>
    <row r="47" spans="1:18" x14ac:dyDescent="0.2">
      <c r="A47" s="155">
        <v>43</v>
      </c>
      <c r="B47" s="156">
        <v>2.0500000000000003</v>
      </c>
      <c r="C47" s="157">
        <v>4.5599999999999996</v>
      </c>
      <c r="D47" s="157">
        <v>2.1</v>
      </c>
      <c r="E47" s="157">
        <v>4.7699999999999996</v>
      </c>
      <c r="F47" s="157">
        <v>2.5099999999999998</v>
      </c>
      <c r="G47" s="157">
        <v>5.59</v>
      </c>
      <c r="H47" s="157">
        <v>3</v>
      </c>
      <c r="I47" s="157">
        <v>6.57</v>
      </c>
      <c r="K47" s="157">
        <v>1.49</v>
      </c>
      <c r="L47" s="157">
        <v>3.19</v>
      </c>
      <c r="M47" s="157">
        <v>1.52</v>
      </c>
      <c r="N47" s="157">
        <v>3.84</v>
      </c>
      <c r="O47" s="157">
        <v>1.71</v>
      </c>
      <c r="P47" s="157">
        <v>4.93</v>
      </c>
      <c r="Q47" s="157">
        <v>2.15</v>
      </c>
      <c r="R47" s="157">
        <v>6.33</v>
      </c>
    </row>
    <row r="48" spans="1:18" x14ac:dyDescent="0.2">
      <c r="A48" s="155">
        <v>44</v>
      </c>
      <c r="B48" s="156">
        <v>2.1800000000000002</v>
      </c>
      <c r="C48" s="157">
        <v>4.79</v>
      </c>
      <c r="D48" s="157">
        <v>2.23</v>
      </c>
      <c r="E48" s="157">
        <v>5.12</v>
      </c>
      <c r="F48" s="157">
        <v>2.67</v>
      </c>
      <c r="G48" s="157">
        <v>5.98</v>
      </c>
      <c r="H48" s="157">
        <v>3.21</v>
      </c>
      <c r="I48" s="157">
        <v>7.07</v>
      </c>
      <c r="K48" s="157">
        <v>1.55</v>
      </c>
      <c r="L48" s="157">
        <v>3.34</v>
      </c>
      <c r="M48" s="157">
        <v>1.65</v>
      </c>
      <c r="N48" s="157">
        <v>4.18</v>
      </c>
      <c r="O48" s="157">
        <v>1.82</v>
      </c>
      <c r="P48" s="157">
        <v>5.28</v>
      </c>
      <c r="Q48" s="157">
        <v>2.31</v>
      </c>
      <c r="R48" s="157">
        <v>6.95</v>
      </c>
    </row>
    <row r="49" spans="1:18" x14ac:dyDescent="0.2">
      <c r="A49" s="155">
        <v>45</v>
      </c>
      <c r="B49" s="156">
        <v>2.38</v>
      </c>
      <c r="C49" s="157">
        <v>5.17</v>
      </c>
      <c r="D49" s="157">
        <v>2.4300000000000002</v>
      </c>
      <c r="E49" s="157">
        <v>5.57</v>
      </c>
      <c r="F49" s="157">
        <v>2.9</v>
      </c>
      <c r="G49" s="157">
        <v>6.52</v>
      </c>
      <c r="H49" s="157">
        <v>3.49</v>
      </c>
      <c r="I49" s="157">
        <v>7.7</v>
      </c>
      <c r="K49" s="157">
        <v>1.67</v>
      </c>
      <c r="L49" s="157">
        <v>3.61</v>
      </c>
      <c r="M49" s="157">
        <v>1.81</v>
      </c>
      <c r="N49" s="157">
        <v>4.57</v>
      </c>
      <c r="O49" s="157">
        <v>1.98</v>
      </c>
      <c r="P49" s="157">
        <v>5.65</v>
      </c>
      <c r="Q49" s="157">
        <v>2.52</v>
      </c>
      <c r="R49" s="157">
        <v>7.58</v>
      </c>
    </row>
    <row r="50" spans="1:18" x14ac:dyDescent="0.2">
      <c r="A50" s="155">
        <v>46</v>
      </c>
      <c r="B50" s="156">
        <v>2.66</v>
      </c>
      <c r="C50" s="157">
        <v>5.74</v>
      </c>
      <c r="D50" s="157">
        <v>2.71</v>
      </c>
      <c r="E50" s="157">
        <v>6.17</v>
      </c>
      <c r="F50" s="157">
        <v>3.22</v>
      </c>
      <c r="G50" s="157">
        <v>7.25</v>
      </c>
      <c r="H50" s="157">
        <v>3.85</v>
      </c>
      <c r="I50" s="157">
        <v>8.5</v>
      </c>
      <c r="K50" s="157">
        <v>1.88</v>
      </c>
      <c r="L50" s="157">
        <v>4.05</v>
      </c>
      <c r="M50" s="157">
        <v>2</v>
      </c>
      <c r="N50" s="157">
        <v>5.01</v>
      </c>
      <c r="O50" s="157">
        <v>2.21</v>
      </c>
      <c r="P50" s="157">
        <v>6.05</v>
      </c>
      <c r="Q50" s="157">
        <v>2.79</v>
      </c>
      <c r="R50" s="157">
        <v>8.19</v>
      </c>
    </row>
    <row r="51" spans="1:18" x14ac:dyDescent="0.2">
      <c r="A51" s="155">
        <v>47</v>
      </c>
      <c r="B51" s="156">
        <v>3.0100000000000002</v>
      </c>
      <c r="C51" s="157">
        <v>6.46</v>
      </c>
      <c r="D51" s="157">
        <v>3.06</v>
      </c>
      <c r="E51" s="157">
        <v>6.88</v>
      </c>
      <c r="F51" s="157">
        <v>3.61</v>
      </c>
      <c r="G51" s="157">
        <v>8.1199999999999992</v>
      </c>
      <c r="H51" s="157">
        <v>4.2699999999999996</v>
      </c>
      <c r="I51" s="157">
        <v>9.42</v>
      </c>
      <c r="K51" s="157">
        <v>2.16</v>
      </c>
      <c r="L51" s="157">
        <v>4.63</v>
      </c>
      <c r="M51" s="157">
        <v>2.23</v>
      </c>
      <c r="N51" s="157">
        <v>5.51</v>
      </c>
      <c r="O51" s="157">
        <v>2.5</v>
      </c>
      <c r="P51" s="157">
        <v>6.49</v>
      </c>
      <c r="Q51" s="157">
        <v>3.1</v>
      </c>
      <c r="R51" s="157">
        <v>8.83</v>
      </c>
    </row>
    <row r="52" spans="1:18" x14ac:dyDescent="0.2">
      <c r="A52" s="155">
        <v>48</v>
      </c>
      <c r="B52" s="156">
        <v>3.4000000000000004</v>
      </c>
      <c r="C52" s="157">
        <v>7.26</v>
      </c>
      <c r="D52" s="157">
        <v>3.45</v>
      </c>
      <c r="E52" s="157">
        <v>7.66</v>
      </c>
      <c r="F52" s="157">
        <v>4.04</v>
      </c>
      <c r="G52" s="157">
        <v>9.07</v>
      </c>
      <c r="H52" s="157">
        <v>4.75</v>
      </c>
      <c r="I52" s="157">
        <v>10.48</v>
      </c>
      <c r="K52" s="156">
        <f>M52-0.04</f>
        <v>2.4300000000000002</v>
      </c>
      <c r="L52" s="157">
        <v>5.27</v>
      </c>
      <c r="M52" s="157">
        <v>2.4700000000000002</v>
      </c>
      <c r="N52" s="157">
        <v>6.04</v>
      </c>
      <c r="O52" s="157">
        <v>2.83</v>
      </c>
      <c r="P52" s="157">
        <v>6.96</v>
      </c>
      <c r="Q52" s="157">
        <v>3.45</v>
      </c>
      <c r="R52" s="157">
        <v>9.51</v>
      </c>
    </row>
    <row r="53" spans="1:18" x14ac:dyDescent="0.2">
      <c r="A53" s="155">
        <v>49</v>
      </c>
      <c r="B53" s="156">
        <v>3.81</v>
      </c>
      <c r="C53" s="157">
        <v>8.0500000000000007</v>
      </c>
      <c r="D53" s="157">
        <v>3.86</v>
      </c>
      <c r="E53" s="157">
        <v>8.48</v>
      </c>
      <c r="F53" s="157">
        <v>4.5</v>
      </c>
      <c r="G53" s="157">
        <v>10.02</v>
      </c>
      <c r="H53" s="157">
        <v>5.3</v>
      </c>
      <c r="I53" s="157">
        <v>11.67</v>
      </c>
      <c r="K53" s="156">
        <f>M53-0.04</f>
        <v>2.68</v>
      </c>
      <c r="L53" s="157">
        <v>5.91</v>
      </c>
      <c r="M53" s="157">
        <v>2.72</v>
      </c>
      <c r="N53" s="157">
        <v>6.59</v>
      </c>
      <c r="O53" s="157">
        <v>3.16</v>
      </c>
      <c r="P53" s="157">
        <v>7.48</v>
      </c>
      <c r="Q53" s="157">
        <v>3.85</v>
      </c>
      <c r="R53" s="157">
        <v>10.24</v>
      </c>
    </row>
    <row r="54" spans="1:18" x14ac:dyDescent="0.2">
      <c r="A54" s="155">
        <v>50</v>
      </c>
      <c r="B54" s="156">
        <v>4.1900000000000004</v>
      </c>
      <c r="C54" s="157">
        <v>8.74</v>
      </c>
      <c r="D54" s="157">
        <v>4.24</v>
      </c>
      <c r="E54" s="157">
        <v>9.27</v>
      </c>
      <c r="F54" s="157">
        <v>4.97</v>
      </c>
      <c r="G54" s="157">
        <v>10.93</v>
      </c>
      <c r="H54" s="157">
        <v>5.91</v>
      </c>
      <c r="I54" s="157">
        <v>13</v>
      </c>
      <c r="K54" s="156">
        <f>M54-0.04</f>
        <v>2.92</v>
      </c>
      <c r="L54" s="157">
        <v>6.48</v>
      </c>
      <c r="M54" s="157">
        <v>2.96</v>
      </c>
      <c r="N54" s="157">
        <v>7.11</v>
      </c>
      <c r="O54" s="157">
        <v>3.49</v>
      </c>
      <c r="P54" s="157">
        <v>8.0399999999999991</v>
      </c>
      <c r="Q54" s="157">
        <v>4.3</v>
      </c>
      <c r="R54" s="157">
        <v>11.02</v>
      </c>
    </row>
    <row r="55" spans="1:18" x14ac:dyDescent="0.2">
      <c r="A55" s="155">
        <v>51</v>
      </c>
      <c r="B55" s="156">
        <v>4.53</v>
      </c>
      <c r="C55" s="157">
        <v>9.2799999999999994</v>
      </c>
      <c r="D55" s="157">
        <v>4.58</v>
      </c>
      <c r="E55" s="157">
        <v>10.01</v>
      </c>
      <c r="F55" s="157">
        <v>5.41</v>
      </c>
      <c r="G55" s="157">
        <v>11.7</v>
      </c>
      <c r="H55" s="6" t="s">
        <v>33</v>
      </c>
      <c r="I55" s="6" t="s">
        <v>33</v>
      </c>
      <c r="K55" s="156">
        <f>M55-0.04</f>
        <v>3.13</v>
      </c>
      <c r="L55" s="157">
        <v>6.93</v>
      </c>
      <c r="M55" s="157">
        <v>3.17</v>
      </c>
      <c r="N55" s="157">
        <v>7.58</v>
      </c>
      <c r="O55" s="157">
        <v>3.79</v>
      </c>
      <c r="P55" s="157">
        <v>8.66</v>
      </c>
      <c r="Q55" s="6" t="s">
        <v>33</v>
      </c>
      <c r="R55" s="6" t="s">
        <v>33</v>
      </c>
    </row>
    <row r="56" spans="1:18" x14ac:dyDescent="0.2">
      <c r="A56" s="155">
        <v>52</v>
      </c>
      <c r="B56" s="156">
        <v>4.8600000000000003</v>
      </c>
      <c r="C56" s="157">
        <v>9.73</v>
      </c>
      <c r="D56" s="157">
        <v>4.91</v>
      </c>
      <c r="E56" s="157">
        <v>10.74</v>
      </c>
      <c r="F56" s="157">
        <v>5.88</v>
      </c>
      <c r="G56" s="157">
        <v>12.47</v>
      </c>
      <c r="H56" s="6" t="s">
        <v>33</v>
      </c>
      <c r="I56" s="6" t="s">
        <v>33</v>
      </c>
      <c r="K56" s="156">
        <f>M56-0.04</f>
        <v>3.34</v>
      </c>
      <c r="L56" s="157">
        <v>7.3</v>
      </c>
      <c r="M56" s="157">
        <v>3.38</v>
      </c>
      <c r="N56" s="157">
        <v>8.0500000000000007</v>
      </c>
      <c r="O56" s="157">
        <v>4.09</v>
      </c>
      <c r="P56" s="157">
        <v>9.33</v>
      </c>
      <c r="Q56" s="6" t="s">
        <v>33</v>
      </c>
      <c r="R56" s="6" t="s">
        <v>33</v>
      </c>
    </row>
    <row r="57" spans="1:18" x14ac:dyDescent="0.2">
      <c r="A57" s="155">
        <v>53</v>
      </c>
      <c r="B57" s="156">
        <v>5.17</v>
      </c>
      <c r="C57" s="157">
        <v>10.19</v>
      </c>
      <c r="D57" s="157">
        <v>5.27</v>
      </c>
      <c r="E57" s="157">
        <v>11.52</v>
      </c>
      <c r="F57" s="157">
        <v>6.38</v>
      </c>
      <c r="G57" s="157">
        <v>13.24</v>
      </c>
      <c r="H57" s="6" t="s">
        <v>33</v>
      </c>
      <c r="I57" s="6" t="s">
        <v>33</v>
      </c>
      <c r="K57" s="157">
        <v>3.58</v>
      </c>
      <c r="L57" s="157">
        <v>7.7</v>
      </c>
      <c r="M57" s="157">
        <v>3.61</v>
      </c>
      <c r="N57" s="157">
        <v>8.59</v>
      </c>
      <c r="O57" s="157">
        <v>4.41</v>
      </c>
      <c r="P57" s="157">
        <v>10.06</v>
      </c>
      <c r="Q57" s="6" t="s">
        <v>33</v>
      </c>
      <c r="R57" s="6" t="s">
        <v>33</v>
      </c>
    </row>
    <row r="58" spans="1:18" x14ac:dyDescent="0.2">
      <c r="A58" s="155">
        <v>54</v>
      </c>
      <c r="B58" s="157">
        <v>5.44</v>
      </c>
      <c r="C58" s="157">
        <v>10.79</v>
      </c>
      <c r="D58" s="157">
        <v>5.69</v>
      </c>
      <c r="E58" s="157">
        <v>12.4</v>
      </c>
      <c r="F58" s="157">
        <v>6.92</v>
      </c>
      <c r="G58" s="157">
        <v>14.05</v>
      </c>
      <c r="H58" s="6" t="s">
        <v>33</v>
      </c>
      <c r="I58" s="6" t="s">
        <v>33</v>
      </c>
      <c r="K58" s="157">
        <v>3.79</v>
      </c>
      <c r="L58" s="157">
        <v>8.19</v>
      </c>
      <c r="M58" s="157">
        <v>3.89</v>
      </c>
      <c r="N58" s="157">
        <v>9.25</v>
      </c>
      <c r="O58" s="157">
        <v>4.75</v>
      </c>
      <c r="P58" s="157">
        <v>10.85</v>
      </c>
      <c r="Q58" s="6" t="s">
        <v>33</v>
      </c>
      <c r="R58" s="6" t="s">
        <v>33</v>
      </c>
    </row>
    <row r="59" spans="1:18" x14ac:dyDescent="0.2">
      <c r="A59" s="155">
        <v>55</v>
      </c>
      <c r="B59" s="157">
        <v>5.85</v>
      </c>
      <c r="C59" s="157">
        <v>11.6</v>
      </c>
      <c r="D59" s="157">
        <v>6.21</v>
      </c>
      <c r="E59" s="157">
        <v>13.43</v>
      </c>
      <c r="F59" s="157">
        <v>7.51</v>
      </c>
      <c r="G59" s="157">
        <v>14.9</v>
      </c>
      <c r="H59" s="6" t="s">
        <v>33</v>
      </c>
      <c r="I59" s="6" t="s">
        <v>33</v>
      </c>
      <c r="K59" s="157">
        <v>4.0599999999999996</v>
      </c>
      <c r="L59" s="157">
        <v>8.86</v>
      </c>
      <c r="M59" s="157">
        <v>4.24</v>
      </c>
      <c r="N59" s="157">
        <v>10.1</v>
      </c>
      <c r="O59" s="157">
        <v>5.12</v>
      </c>
      <c r="P59" s="157">
        <v>11.7</v>
      </c>
      <c r="Q59" s="6" t="s">
        <v>33</v>
      </c>
      <c r="R59" s="6" t="s">
        <v>33</v>
      </c>
    </row>
    <row r="60" spans="1:18" x14ac:dyDescent="0.2">
      <c r="A60" s="155">
        <v>56</v>
      </c>
      <c r="B60" s="157">
        <v>6.45</v>
      </c>
      <c r="C60" s="157">
        <v>12.71</v>
      </c>
      <c r="D60" s="157">
        <v>6.85</v>
      </c>
      <c r="E60" s="157">
        <v>14.64</v>
      </c>
      <c r="F60" s="6" t="s">
        <v>33</v>
      </c>
      <c r="G60" s="6" t="s">
        <v>33</v>
      </c>
      <c r="H60" s="6" t="s">
        <v>33</v>
      </c>
      <c r="I60" s="6" t="s">
        <v>33</v>
      </c>
      <c r="K60" s="157">
        <v>4.42</v>
      </c>
      <c r="L60" s="157">
        <v>9.76</v>
      </c>
      <c r="M60" s="157">
        <v>4.6900000000000004</v>
      </c>
      <c r="N60" s="157">
        <v>11.2</v>
      </c>
      <c r="O60" s="6" t="s">
        <v>33</v>
      </c>
      <c r="P60" s="6" t="s">
        <v>33</v>
      </c>
      <c r="Q60" s="6" t="s">
        <v>33</v>
      </c>
      <c r="R60" s="6" t="s">
        <v>33</v>
      </c>
    </row>
    <row r="61" spans="1:18" x14ac:dyDescent="0.2">
      <c r="A61" s="155">
        <v>57</v>
      </c>
      <c r="B61" s="157">
        <v>7.19</v>
      </c>
      <c r="C61" s="157">
        <v>14.05</v>
      </c>
      <c r="D61" s="157">
        <v>7.59</v>
      </c>
      <c r="E61" s="157">
        <v>16</v>
      </c>
      <c r="F61" s="6" t="s">
        <v>33</v>
      </c>
      <c r="G61" s="6" t="s">
        <v>33</v>
      </c>
      <c r="H61" s="6" t="s">
        <v>33</v>
      </c>
      <c r="I61" s="6" t="s">
        <v>33</v>
      </c>
      <c r="K61" s="157">
        <v>4.8499999999999996</v>
      </c>
      <c r="L61" s="157">
        <v>10.84</v>
      </c>
      <c r="M61" s="157">
        <v>5.2</v>
      </c>
      <c r="N61" s="157">
        <v>12.48</v>
      </c>
      <c r="O61" s="6" t="s">
        <v>33</v>
      </c>
      <c r="P61" s="6" t="s">
        <v>33</v>
      </c>
      <c r="Q61" s="6" t="s">
        <v>33</v>
      </c>
      <c r="R61" s="6" t="s">
        <v>33</v>
      </c>
    </row>
    <row r="62" spans="1:18" x14ac:dyDescent="0.2">
      <c r="A62" s="155">
        <v>58</v>
      </c>
      <c r="B62" s="157">
        <v>8.02</v>
      </c>
      <c r="C62" s="157">
        <v>15.54</v>
      </c>
      <c r="D62" s="157">
        <v>8.42</v>
      </c>
      <c r="E62" s="157">
        <v>17.510000000000002</v>
      </c>
      <c r="F62" s="6" t="s">
        <v>33</v>
      </c>
      <c r="G62" s="6" t="s">
        <v>33</v>
      </c>
      <c r="H62" s="6" t="s">
        <v>33</v>
      </c>
      <c r="I62" s="6" t="s">
        <v>33</v>
      </c>
      <c r="K62" s="157">
        <v>5.34</v>
      </c>
      <c r="L62" s="157">
        <v>12.05</v>
      </c>
      <c r="M62" s="157">
        <v>5.79</v>
      </c>
      <c r="N62" s="157">
        <v>13.96</v>
      </c>
      <c r="O62" s="6" t="s">
        <v>33</v>
      </c>
      <c r="P62" s="6" t="s">
        <v>33</v>
      </c>
      <c r="Q62" s="6" t="s">
        <v>33</v>
      </c>
      <c r="R62" s="6" t="s">
        <v>33</v>
      </c>
    </row>
    <row r="63" spans="1:18" x14ac:dyDescent="0.2">
      <c r="A63" s="155">
        <v>59</v>
      </c>
      <c r="B63" s="157">
        <v>8.9</v>
      </c>
      <c r="C63" s="157">
        <v>17.12</v>
      </c>
      <c r="D63" s="157">
        <v>9.36</v>
      </c>
      <c r="E63" s="157">
        <v>19.170000000000002</v>
      </c>
      <c r="F63" s="6" t="s">
        <v>33</v>
      </c>
      <c r="G63" s="6" t="s">
        <v>33</v>
      </c>
      <c r="H63" s="6" t="s">
        <v>33</v>
      </c>
      <c r="I63" s="6" t="s">
        <v>33</v>
      </c>
      <c r="K63" s="157">
        <v>5.88</v>
      </c>
      <c r="L63" s="157">
        <v>13.31</v>
      </c>
      <c r="M63" s="157">
        <v>6.46</v>
      </c>
      <c r="N63" s="157">
        <v>15.64</v>
      </c>
      <c r="O63" s="6" t="s">
        <v>33</v>
      </c>
      <c r="P63" s="6" t="s">
        <v>33</v>
      </c>
      <c r="Q63" s="6" t="s">
        <v>33</v>
      </c>
      <c r="R63" s="6" t="s">
        <v>33</v>
      </c>
    </row>
    <row r="64" spans="1:18" x14ac:dyDescent="0.2">
      <c r="A64" s="155">
        <v>60</v>
      </c>
      <c r="B64" s="157">
        <v>9.7799999999999994</v>
      </c>
      <c r="C64" s="157">
        <v>18.71</v>
      </c>
      <c r="D64" s="157">
        <v>10.4</v>
      </c>
      <c r="E64" s="157">
        <v>21</v>
      </c>
      <c r="F64" s="6" t="s">
        <v>33</v>
      </c>
      <c r="G64" s="6" t="s">
        <v>33</v>
      </c>
      <c r="H64" s="6" t="s">
        <v>33</v>
      </c>
      <c r="I64" s="6" t="s">
        <v>33</v>
      </c>
      <c r="K64" s="157">
        <v>6.46</v>
      </c>
      <c r="L64" s="157">
        <v>14.58</v>
      </c>
      <c r="M64" s="157">
        <v>7.2</v>
      </c>
      <c r="N64" s="157">
        <v>17.53</v>
      </c>
      <c r="O64" s="6" t="s">
        <v>33</v>
      </c>
      <c r="P64" s="6" t="s">
        <v>33</v>
      </c>
      <c r="Q64" s="6" t="s">
        <v>33</v>
      </c>
      <c r="R64" s="6" t="s">
        <v>33</v>
      </c>
    </row>
    <row r="65" spans="1:18" x14ac:dyDescent="0.2">
      <c r="A65" s="155">
        <v>61</v>
      </c>
      <c r="B65" s="157">
        <v>10.61</v>
      </c>
      <c r="C65" s="157">
        <v>20.239999999999998</v>
      </c>
      <c r="D65" s="6" t="s">
        <v>33</v>
      </c>
      <c r="E65" s="6" t="s">
        <v>33</v>
      </c>
      <c r="F65" s="6" t="s">
        <v>33</v>
      </c>
      <c r="G65" s="6" t="s">
        <v>33</v>
      </c>
      <c r="H65" s="6" t="s">
        <v>33</v>
      </c>
      <c r="I65" s="6" t="s">
        <v>33</v>
      </c>
      <c r="K65" s="157">
        <v>7.07</v>
      </c>
      <c r="L65" s="157">
        <v>15.79</v>
      </c>
      <c r="M65" s="6" t="s">
        <v>33</v>
      </c>
      <c r="N65" s="6" t="s">
        <v>33</v>
      </c>
      <c r="O65" s="6" t="s">
        <v>33</v>
      </c>
      <c r="P65" s="6" t="s">
        <v>33</v>
      </c>
      <c r="Q65" s="6" t="s">
        <v>33</v>
      </c>
      <c r="R65" s="6" t="s">
        <v>33</v>
      </c>
    </row>
    <row r="66" spans="1:18" x14ac:dyDescent="0.2">
      <c r="A66" s="155">
        <v>62</v>
      </c>
      <c r="B66" s="157">
        <v>11.48</v>
      </c>
      <c r="C66" s="157">
        <v>21.85</v>
      </c>
      <c r="D66" s="6" t="s">
        <v>33</v>
      </c>
      <c r="E66" s="6" t="s">
        <v>33</v>
      </c>
      <c r="F66" s="6" t="s">
        <v>33</v>
      </c>
      <c r="G66" s="6" t="s">
        <v>33</v>
      </c>
      <c r="H66" s="6" t="s">
        <v>33</v>
      </c>
      <c r="I66" s="6" t="s">
        <v>33</v>
      </c>
      <c r="K66" s="157">
        <v>7.74</v>
      </c>
      <c r="L66" s="157">
        <v>17.059999999999999</v>
      </c>
      <c r="M66" s="6" t="s">
        <v>33</v>
      </c>
      <c r="N66" s="6" t="s">
        <v>33</v>
      </c>
      <c r="O66" s="6" t="s">
        <v>33</v>
      </c>
      <c r="P66" s="6" t="s">
        <v>33</v>
      </c>
      <c r="Q66" s="6" t="s">
        <v>33</v>
      </c>
      <c r="R66" s="6" t="s">
        <v>33</v>
      </c>
    </row>
    <row r="67" spans="1:18" x14ac:dyDescent="0.2">
      <c r="A67" s="155">
        <v>63</v>
      </c>
      <c r="B67" s="157">
        <v>12.41</v>
      </c>
      <c r="C67" s="157">
        <v>23.57</v>
      </c>
      <c r="D67" s="6" t="s">
        <v>33</v>
      </c>
      <c r="E67" s="6" t="s">
        <v>33</v>
      </c>
      <c r="F67" s="6" t="s">
        <v>33</v>
      </c>
      <c r="G67" s="6" t="s">
        <v>33</v>
      </c>
      <c r="H67" s="6" t="s">
        <v>33</v>
      </c>
      <c r="I67" s="6" t="s">
        <v>33</v>
      </c>
      <c r="K67" s="157">
        <v>8.4700000000000006</v>
      </c>
      <c r="L67" s="157">
        <v>18.399999999999999</v>
      </c>
      <c r="M67" s="6" t="s">
        <v>33</v>
      </c>
      <c r="N67" s="6" t="s">
        <v>33</v>
      </c>
      <c r="O67" s="6" t="s">
        <v>33</v>
      </c>
      <c r="P67" s="6" t="s">
        <v>33</v>
      </c>
      <c r="Q67" s="6" t="s">
        <v>33</v>
      </c>
      <c r="R67" s="6" t="s">
        <v>33</v>
      </c>
    </row>
    <row r="68" spans="1:18" x14ac:dyDescent="0.2">
      <c r="A68" s="155">
        <v>64</v>
      </c>
      <c r="B68" s="157">
        <v>13.41</v>
      </c>
      <c r="C68" s="157">
        <v>25.4</v>
      </c>
      <c r="D68" s="6" t="s">
        <v>33</v>
      </c>
      <c r="E68" s="6" t="s">
        <v>33</v>
      </c>
      <c r="F68" s="6" t="s">
        <v>33</v>
      </c>
      <c r="G68" s="6" t="s">
        <v>33</v>
      </c>
      <c r="H68" s="6" t="s">
        <v>33</v>
      </c>
      <c r="I68" s="6" t="s">
        <v>33</v>
      </c>
      <c r="K68" s="157">
        <v>9.2799999999999994</v>
      </c>
      <c r="L68" s="157">
        <v>19.84</v>
      </c>
      <c r="M68" s="6" t="s">
        <v>33</v>
      </c>
      <c r="N68" s="6" t="s">
        <v>33</v>
      </c>
      <c r="O68" s="6" t="s">
        <v>33</v>
      </c>
      <c r="P68" s="6" t="s">
        <v>33</v>
      </c>
      <c r="Q68" s="6" t="s">
        <v>33</v>
      </c>
      <c r="R68" s="6" t="s">
        <v>33</v>
      </c>
    </row>
    <row r="69" spans="1:18" x14ac:dyDescent="0.2">
      <c r="A69" s="155">
        <v>65</v>
      </c>
      <c r="B69" s="157">
        <v>14.48</v>
      </c>
      <c r="C69" s="157">
        <v>27.38</v>
      </c>
      <c r="D69" s="6" t="s">
        <v>33</v>
      </c>
      <c r="E69" s="6" t="s">
        <v>33</v>
      </c>
      <c r="F69" s="6" t="s">
        <v>33</v>
      </c>
      <c r="G69" s="6" t="s">
        <v>33</v>
      </c>
      <c r="H69" s="6" t="s">
        <v>33</v>
      </c>
      <c r="I69" s="6" t="s">
        <v>33</v>
      </c>
      <c r="K69" s="157">
        <v>10.16</v>
      </c>
      <c r="L69" s="157">
        <v>21.39</v>
      </c>
      <c r="M69" s="6" t="s">
        <v>33</v>
      </c>
      <c r="N69" s="6" t="s">
        <v>33</v>
      </c>
      <c r="O69" s="6" t="s">
        <v>33</v>
      </c>
      <c r="P69" s="6" t="s">
        <v>33</v>
      </c>
      <c r="Q69" s="6" t="s">
        <v>33</v>
      </c>
      <c r="R69" s="6" t="s">
        <v>33</v>
      </c>
    </row>
    <row r="70" spans="1:18" x14ac:dyDescent="0.2">
      <c r="A70" s="158">
        <v>66</v>
      </c>
      <c r="B70" s="6" t="s">
        <v>33</v>
      </c>
      <c r="C70" s="6" t="s">
        <v>33</v>
      </c>
      <c r="D70" s="6" t="s">
        <v>33</v>
      </c>
      <c r="E70" s="6" t="s">
        <v>33</v>
      </c>
      <c r="F70" s="6" t="s">
        <v>33</v>
      </c>
      <c r="G70" s="6" t="s">
        <v>33</v>
      </c>
      <c r="H70" s="6" t="s">
        <v>33</v>
      </c>
      <c r="I70" s="6" t="s">
        <v>33</v>
      </c>
      <c r="K70" s="6" t="s">
        <v>33</v>
      </c>
      <c r="L70" s="6" t="s">
        <v>33</v>
      </c>
      <c r="M70" s="6" t="s">
        <v>33</v>
      </c>
      <c r="N70" s="6" t="s">
        <v>33</v>
      </c>
      <c r="O70" s="6" t="s">
        <v>33</v>
      </c>
      <c r="P70" s="6" t="s">
        <v>33</v>
      </c>
      <c r="Q70" s="6" t="s">
        <v>33</v>
      </c>
      <c r="R70" s="6" t="s">
        <v>33</v>
      </c>
    </row>
    <row r="71" spans="1:18" x14ac:dyDescent="0.2">
      <c r="A71" s="158">
        <v>67</v>
      </c>
      <c r="B71" s="6" t="s">
        <v>33</v>
      </c>
      <c r="C71" s="6" t="s">
        <v>33</v>
      </c>
      <c r="D71" s="6" t="s">
        <v>33</v>
      </c>
      <c r="E71" s="6" t="s">
        <v>33</v>
      </c>
      <c r="F71" s="6" t="s">
        <v>33</v>
      </c>
      <c r="G71" s="6" t="s">
        <v>33</v>
      </c>
      <c r="H71" s="6" t="s">
        <v>33</v>
      </c>
      <c r="I71" s="6" t="s">
        <v>33</v>
      </c>
      <c r="K71" s="6" t="s">
        <v>33</v>
      </c>
      <c r="L71" s="6" t="s">
        <v>33</v>
      </c>
      <c r="M71" s="6" t="s">
        <v>33</v>
      </c>
      <c r="N71" s="6" t="s">
        <v>33</v>
      </c>
      <c r="O71" s="6" t="s">
        <v>33</v>
      </c>
      <c r="P71" s="6" t="s">
        <v>33</v>
      </c>
      <c r="Q71" s="6" t="s">
        <v>33</v>
      </c>
      <c r="R71" s="6" t="s">
        <v>33</v>
      </c>
    </row>
    <row r="72" spans="1:18" x14ac:dyDescent="0.2">
      <c r="A72" s="158">
        <v>68</v>
      </c>
      <c r="B72" s="6" t="s">
        <v>33</v>
      </c>
      <c r="C72" s="6" t="s">
        <v>33</v>
      </c>
      <c r="D72" s="6" t="s">
        <v>33</v>
      </c>
      <c r="E72" s="6" t="s">
        <v>33</v>
      </c>
      <c r="F72" s="6" t="s">
        <v>33</v>
      </c>
      <c r="G72" s="6" t="s">
        <v>33</v>
      </c>
      <c r="H72" s="6" t="s">
        <v>33</v>
      </c>
      <c r="I72" s="6" t="s">
        <v>33</v>
      </c>
      <c r="K72" s="6" t="s">
        <v>33</v>
      </c>
      <c r="L72" s="6" t="s">
        <v>33</v>
      </c>
      <c r="M72" s="6" t="s">
        <v>33</v>
      </c>
      <c r="N72" s="6" t="s">
        <v>33</v>
      </c>
      <c r="O72" s="6" t="s">
        <v>33</v>
      </c>
      <c r="P72" s="6" t="s">
        <v>33</v>
      </c>
      <c r="Q72" s="6" t="s">
        <v>33</v>
      </c>
      <c r="R72" s="6" t="s">
        <v>33</v>
      </c>
    </row>
    <row r="73" spans="1:18" x14ac:dyDescent="0.2">
      <c r="A73" s="158">
        <v>69</v>
      </c>
      <c r="B73" s="6" t="s">
        <v>33</v>
      </c>
      <c r="C73" s="6" t="s">
        <v>33</v>
      </c>
      <c r="D73" s="6" t="s">
        <v>33</v>
      </c>
      <c r="E73" s="6" t="s">
        <v>33</v>
      </c>
      <c r="F73" s="6" t="s">
        <v>33</v>
      </c>
      <c r="G73" s="6" t="s">
        <v>33</v>
      </c>
      <c r="H73" s="6" t="s">
        <v>33</v>
      </c>
      <c r="I73" s="6" t="s">
        <v>33</v>
      </c>
      <c r="K73" s="6" t="s">
        <v>33</v>
      </c>
      <c r="L73" s="6" t="s">
        <v>33</v>
      </c>
      <c r="M73" s="6" t="s">
        <v>33</v>
      </c>
      <c r="N73" s="6" t="s">
        <v>33</v>
      </c>
      <c r="O73" s="6" t="s">
        <v>33</v>
      </c>
      <c r="P73" s="6" t="s">
        <v>33</v>
      </c>
      <c r="Q73" s="6" t="s">
        <v>33</v>
      </c>
      <c r="R73" s="6" t="s">
        <v>33</v>
      </c>
    </row>
    <row r="74" spans="1:18" x14ac:dyDescent="0.2">
      <c r="A74" s="158">
        <v>70</v>
      </c>
      <c r="B74" s="6" t="s">
        <v>33</v>
      </c>
      <c r="C74" s="6" t="s">
        <v>33</v>
      </c>
      <c r="D74" s="6" t="s">
        <v>33</v>
      </c>
      <c r="E74" s="6" t="s">
        <v>33</v>
      </c>
      <c r="F74" s="6" t="s">
        <v>33</v>
      </c>
      <c r="G74" s="6" t="s">
        <v>33</v>
      </c>
      <c r="H74" s="6" t="s">
        <v>33</v>
      </c>
      <c r="I74" s="6" t="s">
        <v>33</v>
      </c>
      <c r="K74" s="6" t="s">
        <v>33</v>
      </c>
      <c r="L74" s="6" t="s">
        <v>33</v>
      </c>
      <c r="M74" s="6" t="s">
        <v>33</v>
      </c>
      <c r="N74" s="6" t="s">
        <v>33</v>
      </c>
      <c r="O74" s="6" t="s">
        <v>33</v>
      </c>
      <c r="P74" s="6" t="s">
        <v>33</v>
      </c>
      <c r="Q74" s="6" t="s">
        <v>33</v>
      </c>
      <c r="R74" s="6" t="s">
        <v>33</v>
      </c>
    </row>
  </sheetData>
  <mergeCells count="8">
    <mergeCell ref="O2:P2"/>
    <mergeCell ref="Q2:R2"/>
    <mergeCell ref="B2:C2"/>
    <mergeCell ref="D2:E2"/>
    <mergeCell ref="F2:G2"/>
    <mergeCell ref="H2:I2"/>
    <mergeCell ref="K2:L2"/>
    <mergeCell ref="M2:N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92"/>
  <sheetViews>
    <sheetView workbookViewId="0">
      <selection activeCell="G8" sqref="G8"/>
    </sheetView>
  </sheetViews>
  <sheetFormatPr defaultColWidth="8.6640625" defaultRowHeight="15" x14ac:dyDescent="0.2"/>
  <cols>
    <col min="1" max="13" width="6.6640625" style="1" customWidth="1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x14ac:dyDescent="0.25">
      <c r="A2" s="3"/>
      <c r="B2" s="2"/>
      <c r="C2" s="2"/>
      <c r="D2" s="2"/>
      <c r="E2" s="2"/>
      <c r="F2" s="173" t="s">
        <v>104</v>
      </c>
      <c r="G2" s="2"/>
      <c r="H2" s="3"/>
      <c r="I2" s="2"/>
      <c r="J2" s="2"/>
      <c r="K2" s="2"/>
      <c r="L2" s="2"/>
      <c r="M2" s="2"/>
    </row>
    <row r="3" spans="1:13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2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</row>
    <row r="5" spans="1:13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6</v>
      </c>
      <c r="G5" s="12" t="s">
        <v>7</v>
      </c>
      <c r="H5" s="12" t="s">
        <v>4</v>
      </c>
      <c r="I5" s="12" t="s">
        <v>5</v>
      </c>
      <c r="J5" s="12" t="s">
        <v>6</v>
      </c>
      <c r="K5" s="12" t="s">
        <v>7</v>
      </c>
      <c r="L5" s="12" t="s">
        <v>6</v>
      </c>
      <c r="M5" s="12" t="s">
        <v>7</v>
      </c>
    </row>
    <row r="6" spans="1:13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6</v>
      </c>
      <c r="I6" s="10" t="s">
        <v>6</v>
      </c>
      <c r="J6" s="10" t="s">
        <v>9</v>
      </c>
      <c r="K6" s="10" t="s">
        <v>9</v>
      </c>
      <c r="L6" s="10" t="s">
        <v>10</v>
      </c>
      <c r="M6" s="10" t="s">
        <v>10</v>
      </c>
    </row>
    <row r="7" spans="1:13" x14ac:dyDescent="0.2">
      <c r="A7" s="171">
        <v>0</v>
      </c>
      <c r="B7" s="178" t="s">
        <v>33</v>
      </c>
      <c r="C7" s="178" t="s">
        <v>33</v>
      </c>
      <c r="D7" s="178" t="s">
        <v>33</v>
      </c>
      <c r="E7" s="179">
        <v>3.06</v>
      </c>
      <c r="F7" s="178" t="s">
        <v>33</v>
      </c>
      <c r="G7" s="178" t="s">
        <v>33</v>
      </c>
      <c r="H7" s="178" t="s">
        <v>33</v>
      </c>
      <c r="I7" s="178" t="s">
        <v>33</v>
      </c>
      <c r="J7" s="178" t="s">
        <v>33</v>
      </c>
      <c r="K7" s="179">
        <v>2.37</v>
      </c>
      <c r="L7" s="178" t="s">
        <v>33</v>
      </c>
      <c r="M7" s="178" t="s">
        <v>33</v>
      </c>
    </row>
    <row r="8" spans="1:13" x14ac:dyDescent="0.2">
      <c r="A8" s="171">
        <v>1</v>
      </c>
      <c r="B8" s="178" t="s">
        <v>33</v>
      </c>
      <c r="C8" s="178" t="s">
        <v>33</v>
      </c>
      <c r="D8" s="178" t="s">
        <v>33</v>
      </c>
      <c r="E8" s="179">
        <v>2.85</v>
      </c>
      <c r="F8" s="178" t="s">
        <v>33</v>
      </c>
      <c r="G8" s="178" t="s">
        <v>33</v>
      </c>
      <c r="H8" s="178" t="s">
        <v>33</v>
      </c>
      <c r="I8" s="178" t="s">
        <v>33</v>
      </c>
      <c r="J8" s="178" t="s">
        <v>33</v>
      </c>
      <c r="K8" s="179">
        <v>2.2400000000000002</v>
      </c>
      <c r="L8" s="178" t="s">
        <v>33</v>
      </c>
      <c r="M8" s="178" t="s">
        <v>33</v>
      </c>
    </row>
    <row r="9" spans="1:13" x14ac:dyDescent="0.2">
      <c r="A9" s="171">
        <v>2</v>
      </c>
      <c r="B9" s="178" t="s">
        <v>33</v>
      </c>
      <c r="C9" s="178" t="s">
        <v>33</v>
      </c>
      <c r="D9" s="178" t="s">
        <v>33</v>
      </c>
      <c r="E9" s="179">
        <v>2.93</v>
      </c>
      <c r="F9" s="178" t="s">
        <v>33</v>
      </c>
      <c r="G9" s="178" t="s">
        <v>33</v>
      </c>
      <c r="H9" s="178" t="s">
        <v>33</v>
      </c>
      <c r="I9" s="178" t="s">
        <v>33</v>
      </c>
      <c r="J9" s="178" t="s">
        <v>33</v>
      </c>
      <c r="K9" s="179">
        <v>2.3199999999999998</v>
      </c>
      <c r="L9" s="178" t="s">
        <v>33</v>
      </c>
      <c r="M9" s="178" t="s">
        <v>33</v>
      </c>
    </row>
    <row r="10" spans="1:13" x14ac:dyDescent="0.2">
      <c r="A10" s="171">
        <v>3</v>
      </c>
      <c r="B10" s="178" t="s">
        <v>33</v>
      </c>
      <c r="C10" s="178" t="s">
        <v>33</v>
      </c>
      <c r="D10" s="178" t="s">
        <v>33</v>
      </c>
      <c r="E10" s="179">
        <v>3.01</v>
      </c>
      <c r="F10" s="178" t="s">
        <v>33</v>
      </c>
      <c r="G10" s="178" t="s">
        <v>33</v>
      </c>
      <c r="H10" s="178" t="s">
        <v>33</v>
      </c>
      <c r="I10" s="178" t="s">
        <v>33</v>
      </c>
      <c r="J10" s="178" t="s">
        <v>33</v>
      </c>
      <c r="K10" s="179">
        <v>2.39</v>
      </c>
      <c r="L10" s="178" t="s">
        <v>33</v>
      </c>
      <c r="M10" s="178" t="s">
        <v>33</v>
      </c>
    </row>
    <row r="11" spans="1:13" x14ac:dyDescent="0.2">
      <c r="A11" s="171">
        <v>4</v>
      </c>
      <c r="B11" s="178" t="s">
        <v>33</v>
      </c>
      <c r="C11" s="178" t="s">
        <v>33</v>
      </c>
      <c r="D11" s="178" t="s">
        <v>33</v>
      </c>
      <c r="E11" s="179">
        <v>3.09</v>
      </c>
      <c r="F11" s="178" t="s">
        <v>33</v>
      </c>
      <c r="G11" s="178" t="s">
        <v>33</v>
      </c>
      <c r="H11" s="178" t="s">
        <v>33</v>
      </c>
      <c r="I11" s="178" t="s">
        <v>33</v>
      </c>
      <c r="J11" s="178" t="s">
        <v>33</v>
      </c>
      <c r="K11" s="179">
        <v>2.46</v>
      </c>
      <c r="L11" s="178" t="s">
        <v>33</v>
      </c>
      <c r="M11" s="178" t="s">
        <v>33</v>
      </c>
    </row>
    <row r="12" spans="1:13" x14ac:dyDescent="0.2">
      <c r="A12" s="171">
        <v>5</v>
      </c>
      <c r="B12" s="178" t="s">
        <v>33</v>
      </c>
      <c r="C12" s="178" t="s">
        <v>33</v>
      </c>
      <c r="D12" s="178" t="s">
        <v>33</v>
      </c>
      <c r="E12" s="179">
        <v>3.17</v>
      </c>
      <c r="F12" s="178" t="s">
        <v>33</v>
      </c>
      <c r="G12" s="178" t="s">
        <v>33</v>
      </c>
      <c r="H12" s="178" t="s">
        <v>33</v>
      </c>
      <c r="I12" s="178" t="s">
        <v>33</v>
      </c>
      <c r="J12" s="178" t="s">
        <v>33</v>
      </c>
      <c r="K12" s="179">
        <v>2.5299999999999998</v>
      </c>
      <c r="L12" s="178" t="s">
        <v>33</v>
      </c>
      <c r="M12" s="178" t="s">
        <v>33</v>
      </c>
    </row>
    <row r="13" spans="1:13" x14ac:dyDescent="0.2">
      <c r="A13" s="171">
        <v>6</v>
      </c>
      <c r="B13" s="178" t="s">
        <v>33</v>
      </c>
      <c r="C13" s="178" t="s">
        <v>33</v>
      </c>
      <c r="D13" s="178" t="s">
        <v>33</v>
      </c>
      <c r="E13" s="179">
        <v>3.24</v>
      </c>
      <c r="F13" s="178" t="s">
        <v>33</v>
      </c>
      <c r="G13" s="178" t="s">
        <v>33</v>
      </c>
      <c r="H13" s="178" t="s">
        <v>33</v>
      </c>
      <c r="I13" s="178" t="s">
        <v>33</v>
      </c>
      <c r="J13" s="178" t="s">
        <v>33</v>
      </c>
      <c r="K13" s="179">
        <v>2.61</v>
      </c>
      <c r="L13" s="178" t="s">
        <v>33</v>
      </c>
      <c r="M13" s="178" t="s">
        <v>33</v>
      </c>
    </row>
    <row r="14" spans="1:13" x14ac:dyDescent="0.2">
      <c r="A14" s="171">
        <v>7</v>
      </c>
      <c r="B14" s="178" t="s">
        <v>33</v>
      </c>
      <c r="C14" s="178" t="s">
        <v>33</v>
      </c>
      <c r="D14" s="178" t="s">
        <v>33</v>
      </c>
      <c r="E14" s="179">
        <v>3.32</v>
      </c>
      <c r="F14" s="178" t="s">
        <v>33</v>
      </c>
      <c r="G14" s="178" t="s">
        <v>33</v>
      </c>
      <c r="H14" s="178" t="s">
        <v>33</v>
      </c>
      <c r="I14" s="178" t="s">
        <v>33</v>
      </c>
      <c r="J14" s="178" t="s">
        <v>33</v>
      </c>
      <c r="K14" s="179">
        <v>2.68</v>
      </c>
      <c r="L14" s="178" t="s">
        <v>33</v>
      </c>
      <c r="M14" s="178" t="s">
        <v>33</v>
      </c>
    </row>
    <row r="15" spans="1:13" x14ac:dyDescent="0.2">
      <c r="A15" s="171">
        <v>8</v>
      </c>
      <c r="B15" s="178" t="s">
        <v>33</v>
      </c>
      <c r="C15" s="178" t="s">
        <v>33</v>
      </c>
      <c r="D15" s="178" t="s">
        <v>33</v>
      </c>
      <c r="E15" s="179">
        <v>3.39</v>
      </c>
      <c r="F15" s="178" t="s">
        <v>33</v>
      </c>
      <c r="G15" s="178" t="s">
        <v>33</v>
      </c>
      <c r="H15" s="178" t="s">
        <v>33</v>
      </c>
      <c r="I15" s="178" t="s">
        <v>33</v>
      </c>
      <c r="J15" s="178" t="s">
        <v>33</v>
      </c>
      <c r="K15" s="179">
        <v>2.76</v>
      </c>
      <c r="L15" s="178" t="s">
        <v>33</v>
      </c>
      <c r="M15" s="178" t="s">
        <v>33</v>
      </c>
    </row>
    <row r="16" spans="1:13" x14ac:dyDescent="0.2">
      <c r="A16" s="171">
        <v>9</v>
      </c>
      <c r="B16" s="178" t="s">
        <v>33</v>
      </c>
      <c r="C16" s="178" t="s">
        <v>33</v>
      </c>
      <c r="D16" s="178" t="s">
        <v>33</v>
      </c>
      <c r="E16" s="179">
        <v>3.47</v>
      </c>
      <c r="F16" s="178" t="s">
        <v>33</v>
      </c>
      <c r="G16" s="178" t="s">
        <v>33</v>
      </c>
      <c r="H16" s="178" t="s">
        <v>33</v>
      </c>
      <c r="I16" s="178" t="s">
        <v>33</v>
      </c>
      <c r="J16" s="178" t="s">
        <v>33</v>
      </c>
      <c r="K16" s="179">
        <v>2.84</v>
      </c>
      <c r="L16" s="178" t="s">
        <v>33</v>
      </c>
      <c r="M16" s="178" t="s">
        <v>33</v>
      </c>
    </row>
    <row r="17" spans="1:13" x14ac:dyDescent="0.2">
      <c r="A17" s="171">
        <v>10</v>
      </c>
      <c r="B17" s="178" t="s">
        <v>33</v>
      </c>
      <c r="C17" s="178" t="s">
        <v>33</v>
      </c>
      <c r="D17" s="178" t="s">
        <v>33</v>
      </c>
      <c r="E17" s="179">
        <v>3.54</v>
      </c>
      <c r="F17" s="178" t="s">
        <v>33</v>
      </c>
      <c r="G17" s="178" t="s">
        <v>33</v>
      </c>
      <c r="H17" s="178" t="s">
        <v>33</v>
      </c>
      <c r="I17" s="178" t="s">
        <v>33</v>
      </c>
      <c r="J17" s="178" t="s">
        <v>33</v>
      </c>
      <c r="K17" s="179">
        <v>2.91</v>
      </c>
      <c r="L17" s="178" t="s">
        <v>33</v>
      </c>
      <c r="M17" s="178" t="s">
        <v>33</v>
      </c>
    </row>
    <row r="18" spans="1:13" x14ac:dyDescent="0.2">
      <c r="A18" s="171">
        <v>11</v>
      </c>
      <c r="B18" s="178" t="s">
        <v>33</v>
      </c>
      <c r="C18" s="178" t="s">
        <v>33</v>
      </c>
      <c r="D18" s="178" t="s">
        <v>33</v>
      </c>
      <c r="E18" s="179">
        <v>3.61</v>
      </c>
      <c r="F18" s="178" t="s">
        <v>33</v>
      </c>
      <c r="G18" s="178" t="s">
        <v>33</v>
      </c>
      <c r="H18" s="178" t="s">
        <v>33</v>
      </c>
      <c r="I18" s="178" t="s">
        <v>33</v>
      </c>
      <c r="J18" s="178" t="s">
        <v>33</v>
      </c>
      <c r="K18" s="179">
        <v>2.99</v>
      </c>
      <c r="L18" s="178" t="s">
        <v>33</v>
      </c>
      <c r="M18" s="178" t="s">
        <v>33</v>
      </c>
    </row>
    <row r="19" spans="1:13" x14ac:dyDescent="0.2">
      <c r="A19" s="171">
        <v>12</v>
      </c>
      <c r="B19" s="178" t="s">
        <v>33</v>
      </c>
      <c r="C19" s="178" t="s">
        <v>33</v>
      </c>
      <c r="D19" s="178" t="s">
        <v>33</v>
      </c>
      <c r="E19" s="179">
        <v>3.67</v>
      </c>
      <c r="F19" s="178" t="s">
        <v>33</v>
      </c>
      <c r="G19" s="178" t="s">
        <v>33</v>
      </c>
      <c r="H19" s="178" t="s">
        <v>33</v>
      </c>
      <c r="I19" s="178" t="s">
        <v>33</v>
      </c>
      <c r="J19" s="178" t="s">
        <v>33</v>
      </c>
      <c r="K19" s="179">
        <v>3.06</v>
      </c>
      <c r="L19" s="178" t="s">
        <v>33</v>
      </c>
      <c r="M19" s="178" t="s">
        <v>33</v>
      </c>
    </row>
    <row r="20" spans="1:13" x14ac:dyDescent="0.2">
      <c r="A20" s="171">
        <v>13</v>
      </c>
      <c r="B20" s="178" t="s">
        <v>33</v>
      </c>
      <c r="C20" s="178" t="s">
        <v>33</v>
      </c>
      <c r="D20" s="178" t="s">
        <v>33</v>
      </c>
      <c r="E20" s="179">
        <v>3.74</v>
      </c>
      <c r="F20" s="178" t="s">
        <v>33</v>
      </c>
      <c r="G20" s="178" t="s">
        <v>33</v>
      </c>
      <c r="H20" s="178" t="s">
        <v>33</v>
      </c>
      <c r="I20" s="178" t="s">
        <v>33</v>
      </c>
      <c r="J20" s="178" t="s">
        <v>33</v>
      </c>
      <c r="K20" s="179">
        <v>3.14</v>
      </c>
      <c r="L20" s="178" t="s">
        <v>33</v>
      </c>
      <c r="M20" s="178" t="s">
        <v>33</v>
      </c>
    </row>
    <row r="21" spans="1:13" x14ac:dyDescent="0.2">
      <c r="A21" s="171">
        <v>14</v>
      </c>
      <c r="B21" s="178" t="s">
        <v>33</v>
      </c>
      <c r="C21" s="178" t="s">
        <v>33</v>
      </c>
      <c r="D21" s="178" t="s">
        <v>33</v>
      </c>
      <c r="E21" s="179">
        <v>3.79</v>
      </c>
      <c r="F21" s="178" t="s">
        <v>33</v>
      </c>
      <c r="G21" s="178" t="s">
        <v>33</v>
      </c>
      <c r="H21" s="178" t="s">
        <v>33</v>
      </c>
      <c r="I21" s="178" t="s">
        <v>33</v>
      </c>
      <c r="J21" s="178" t="s">
        <v>33</v>
      </c>
      <c r="K21" s="179">
        <v>3.21</v>
      </c>
      <c r="L21" s="178" t="s">
        <v>33</v>
      </c>
      <c r="M21" s="178" t="s">
        <v>33</v>
      </c>
    </row>
    <row r="22" spans="1:13" x14ac:dyDescent="0.2">
      <c r="A22" s="171">
        <v>15</v>
      </c>
      <c r="B22" s="178" t="s">
        <v>33</v>
      </c>
      <c r="C22" s="178" t="s">
        <v>33</v>
      </c>
      <c r="D22" s="178" t="s">
        <v>33</v>
      </c>
      <c r="E22" s="179">
        <v>3.88</v>
      </c>
      <c r="F22" s="178" t="s">
        <v>33</v>
      </c>
      <c r="G22" s="178" t="s">
        <v>33</v>
      </c>
      <c r="H22" s="178" t="s">
        <v>33</v>
      </c>
      <c r="I22" s="178" t="s">
        <v>33</v>
      </c>
      <c r="J22" s="178" t="s">
        <v>33</v>
      </c>
      <c r="K22" s="179">
        <v>3.33</v>
      </c>
      <c r="L22" s="178" t="s">
        <v>33</v>
      </c>
      <c r="M22" s="178" t="s">
        <v>33</v>
      </c>
    </row>
    <row r="23" spans="1:13" x14ac:dyDescent="0.2">
      <c r="A23" s="171">
        <v>16</v>
      </c>
      <c r="B23" s="178" t="s">
        <v>33</v>
      </c>
      <c r="C23" s="178" t="s">
        <v>33</v>
      </c>
      <c r="D23" s="178" t="s">
        <v>33</v>
      </c>
      <c r="E23" s="179">
        <v>4.01</v>
      </c>
      <c r="F23" s="178" t="s">
        <v>33</v>
      </c>
      <c r="G23" s="178" t="s">
        <v>33</v>
      </c>
      <c r="H23" s="178" t="s">
        <v>33</v>
      </c>
      <c r="I23" s="178" t="s">
        <v>33</v>
      </c>
      <c r="J23" s="178" t="s">
        <v>33</v>
      </c>
      <c r="K23" s="179">
        <v>3.44</v>
      </c>
      <c r="L23" s="178" t="s">
        <v>33</v>
      </c>
      <c r="M23" s="178" t="s">
        <v>33</v>
      </c>
    </row>
    <row r="24" spans="1:13" x14ac:dyDescent="0.2">
      <c r="A24" s="171">
        <v>17</v>
      </c>
      <c r="B24" s="179">
        <v>3.41</v>
      </c>
      <c r="C24" s="179">
        <v>3.41</v>
      </c>
      <c r="D24" s="179">
        <v>3.41</v>
      </c>
      <c r="E24" s="179">
        <v>4.13</v>
      </c>
      <c r="F24" s="179">
        <v>4.29</v>
      </c>
      <c r="G24" s="179">
        <v>5.15</v>
      </c>
      <c r="H24" s="179">
        <v>2.99</v>
      </c>
      <c r="I24" s="179">
        <v>2.99</v>
      </c>
      <c r="J24" s="179">
        <v>2.99</v>
      </c>
      <c r="K24" s="179">
        <v>3.55</v>
      </c>
      <c r="L24" s="179">
        <v>3.82</v>
      </c>
      <c r="M24" s="179">
        <v>4.49</v>
      </c>
    </row>
    <row r="25" spans="1:13" x14ac:dyDescent="0.2">
      <c r="A25" s="171">
        <v>18</v>
      </c>
      <c r="B25" s="179">
        <v>3.49</v>
      </c>
      <c r="C25" s="179">
        <v>3.5</v>
      </c>
      <c r="D25" s="179">
        <v>3.51</v>
      </c>
      <c r="E25" s="179">
        <v>4.25</v>
      </c>
      <c r="F25" s="179">
        <v>4.53</v>
      </c>
      <c r="G25" s="179">
        <v>5.42</v>
      </c>
      <c r="H25" s="179">
        <v>3.06</v>
      </c>
      <c r="I25" s="179">
        <v>3.07</v>
      </c>
      <c r="J25" s="179">
        <v>3.08</v>
      </c>
      <c r="K25" s="179">
        <v>3.66</v>
      </c>
      <c r="L25" s="179">
        <v>4.04</v>
      </c>
      <c r="M25" s="179">
        <v>4.7</v>
      </c>
    </row>
    <row r="26" spans="1:13" x14ac:dyDescent="0.2">
      <c r="A26" s="171">
        <v>19</v>
      </c>
      <c r="B26" s="179">
        <v>3.56</v>
      </c>
      <c r="C26" s="179">
        <v>3.58</v>
      </c>
      <c r="D26" s="179">
        <v>3.61</v>
      </c>
      <c r="E26" s="179">
        <v>4.3600000000000003</v>
      </c>
      <c r="F26" s="179">
        <v>4.7699999999999996</v>
      </c>
      <c r="G26" s="179">
        <v>5.7</v>
      </c>
      <c r="H26" s="179">
        <v>3.14</v>
      </c>
      <c r="I26" s="179">
        <v>3.16</v>
      </c>
      <c r="J26" s="179">
        <v>3.18</v>
      </c>
      <c r="K26" s="179">
        <v>3.77</v>
      </c>
      <c r="L26" s="179">
        <v>4.29</v>
      </c>
      <c r="M26" s="179">
        <v>4.92</v>
      </c>
    </row>
    <row r="27" spans="1:13" x14ac:dyDescent="0.2">
      <c r="A27" s="171">
        <v>20</v>
      </c>
      <c r="B27" s="179">
        <v>3.63</v>
      </c>
      <c r="C27" s="179">
        <v>3.66</v>
      </c>
      <c r="D27" s="179">
        <v>3.71</v>
      </c>
      <c r="E27" s="179">
        <v>4.4800000000000004</v>
      </c>
      <c r="F27" s="179">
        <v>5.0199999999999996</v>
      </c>
      <c r="G27" s="179">
        <v>5.98</v>
      </c>
      <c r="H27" s="179">
        <v>3.22</v>
      </c>
      <c r="I27" s="179">
        <v>3.24</v>
      </c>
      <c r="J27" s="179">
        <v>3.28</v>
      </c>
      <c r="K27" s="179">
        <v>3.89</v>
      </c>
      <c r="L27" s="179">
        <v>4.54</v>
      </c>
      <c r="M27" s="179">
        <v>5.14</v>
      </c>
    </row>
    <row r="28" spans="1:13" x14ac:dyDescent="0.2">
      <c r="A28" s="171">
        <v>21</v>
      </c>
      <c r="B28" s="179">
        <v>3.7</v>
      </c>
      <c r="C28" s="179">
        <v>3.74</v>
      </c>
      <c r="D28" s="179">
        <v>3.82</v>
      </c>
      <c r="E28" s="179">
        <v>4.5999999999999996</v>
      </c>
      <c r="F28" s="179">
        <v>5.28</v>
      </c>
      <c r="G28" s="179">
        <v>6.27</v>
      </c>
      <c r="H28" s="179">
        <v>3.3</v>
      </c>
      <c r="I28" s="179">
        <v>3.33</v>
      </c>
      <c r="J28" s="179">
        <v>3.39</v>
      </c>
      <c r="K28" s="179">
        <v>4.01</v>
      </c>
      <c r="L28" s="179">
        <v>4.8099999999999996</v>
      </c>
      <c r="M28" s="179">
        <v>5.38</v>
      </c>
    </row>
    <row r="29" spans="1:13" x14ac:dyDescent="0.2">
      <c r="A29" s="171">
        <v>22</v>
      </c>
      <c r="B29" s="179">
        <v>3.78</v>
      </c>
      <c r="C29" s="179">
        <v>3.83</v>
      </c>
      <c r="D29" s="179">
        <v>3.93</v>
      </c>
      <c r="E29" s="179">
        <v>4.74</v>
      </c>
      <c r="F29" s="179">
        <v>5.57</v>
      </c>
      <c r="G29" s="179">
        <v>6.59</v>
      </c>
      <c r="H29" s="179">
        <v>3.38</v>
      </c>
      <c r="I29" s="179">
        <v>3.42</v>
      </c>
      <c r="J29" s="179">
        <v>3.5</v>
      </c>
      <c r="K29" s="179">
        <v>4.1399999999999997</v>
      </c>
      <c r="L29" s="179">
        <v>5.09</v>
      </c>
      <c r="M29" s="179">
        <v>5.62</v>
      </c>
    </row>
    <row r="30" spans="1:13" x14ac:dyDescent="0.2">
      <c r="A30" s="171">
        <v>23</v>
      </c>
      <c r="B30" s="179">
        <v>3.85</v>
      </c>
      <c r="C30" s="179">
        <v>3.92</v>
      </c>
      <c r="D30" s="179">
        <v>4.04</v>
      </c>
      <c r="E30" s="179">
        <v>4.88</v>
      </c>
      <c r="F30" s="179">
        <v>5.86</v>
      </c>
      <c r="G30" s="179">
        <v>6.93</v>
      </c>
      <c r="H30" s="179">
        <v>3.46</v>
      </c>
      <c r="I30" s="179">
        <v>3.51</v>
      </c>
      <c r="J30" s="179">
        <v>3.61</v>
      </c>
      <c r="K30" s="179">
        <v>4.2699999999999996</v>
      </c>
      <c r="L30" s="179">
        <v>5.38</v>
      </c>
      <c r="M30" s="179">
        <v>5.88</v>
      </c>
    </row>
    <row r="31" spans="1:13" x14ac:dyDescent="0.2">
      <c r="A31" s="171">
        <v>24</v>
      </c>
      <c r="B31" s="179">
        <v>3.93</v>
      </c>
      <c r="C31" s="179">
        <v>4.01</v>
      </c>
      <c r="D31" s="179">
        <v>4.17</v>
      </c>
      <c r="E31" s="179">
        <v>5.04</v>
      </c>
      <c r="F31" s="179">
        <v>6.18</v>
      </c>
      <c r="G31" s="179">
        <v>7.29</v>
      </c>
      <c r="H31" s="179">
        <v>3.54</v>
      </c>
      <c r="I31" s="179">
        <v>3.6</v>
      </c>
      <c r="J31" s="179">
        <v>3.72</v>
      </c>
      <c r="K31" s="179">
        <v>4.4000000000000004</v>
      </c>
      <c r="L31" s="179">
        <v>5.69</v>
      </c>
      <c r="M31" s="179">
        <v>6.15</v>
      </c>
    </row>
    <row r="32" spans="1:13" x14ac:dyDescent="0.2">
      <c r="A32" s="171">
        <v>25</v>
      </c>
      <c r="B32" s="179">
        <v>4.1399999999999997</v>
      </c>
      <c r="C32" s="179">
        <v>4.24</v>
      </c>
      <c r="D32" s="179">
        <v>4.4400000000000004</v>
      </c>
      <c r="E32" s="179">
        <v>5.25</v>
      </c>
      <c r="F32" s="179">
        <v>6.75</v>
      </c>
      <c r="G32" s="179">
        <v>7.95</v>
      </c>
      <c r="H32" s="179">
        <v>3.73</v>
      </c>
      <c r="I32" s="179">
        <v>3.81</v>
      </c>
      <c r="J32" s="179">
        <v>3.97</v>
      </c>
      <c r="K32" s="179">
        <v>4.58</v>
      </c>
      <c r="L32" s="179">
        <v>6.22</v>
      </c>
      <c r="M32" s="179">
        <v>6.65</v>
      </c>
    </row>
    <row r="33" spans="1:13" x14ac:dyDescent="0.2">
      <c r="A33" s="171">
        <v>26</v>
      </c>
      <c r="B33" s="179">
        <v>4.28</v>
      </c>
      <c r="C33" s="179">
        <v>4.3899999999999997</v>
      </c>
      <c r="D33" s="179">
        <v>4.59</v>
      </c>
      <c r="E33" s="179">
        <v>5.43</v>
      </c>
      <c r="F33" s="179">
        <v>7.07</v>
      </c>
      <c r="G33" s="179">
        <v>8.25</v>
      </c>
      <c r="H33" s="179">
        <v>3.85</v>
      </c>
      <c r="I33" s="179">
        <v>3.93</v>
      </c>
      <c r="J33" s="179">
        <v>4.09</v>
      </c>
      <c r="K33" s="179">
        <v>4.7300000000000004</v>
      </c>
      <c r="L33" s="179">
        <v>6.47</v>
      </c>
      <c r="M33" s="179">
        <v>6.92</v>
      </c>
    </row>
    <row r="34" spans="1:13" x14ac:dyDescent="0.2">
      <c r="A34" s="171">
        <v>27</v>
      </c>
      <c r="B34" s="179">
        <v>4.43</v>
      </c>
      <c r="C34" s="179">
        <v>4.54</v>
      </c>
      <c r="D34" s="179">
        <v>4.75</v>
      </c>
      <c r="E34" s="179">
        <v>5.63</v>
      </c>
      <c r="F34" s="179">
        <v>7.42</v>
      </c>
      <c r="G34" s="179">
        <v>8.57</v>
      </c>
      <c r="H34" s="179">
        <v>3.97</v>
      </c>
      <c r="I34" s="179">
        <v>4.05</v>
      </c>
      <c r="J34" s="179">
        <v>4.22</v>
      </c>
      <c r="K34" s="179">
        <v>4.88</v>
      </c>
      <c r="L34" s="179">
        <v>6.74</v>
      </c>
      <c r="M34" s="179">
        <v>7.2</v>
      </c>
    </row>
    <row r="35" spans="1:13" x14ac:dyDescent="0.2">
      <c r="A35" s="171">
        <v>28</v>
      </c>
      <c r="B35" s="179">
        <v>4.59</v>
      </c>
      <c r="C35" s="179">
        <v>4.7</v>
      </c>
      <c r="D35" s="179">
        <v>4.92</v>
      </c>
      <c r="E35" s="179">
        <v>5.83</v>
      </c>
      <c r="F35" s="179">
        <v>7.78</v>
      </c>
      <c r="G35" s="179">
        <v>8.91</v>
      </c>
      <c r="H35" s="179">
        <v>4.09</v>
      </c>
      <c r="I35" s="179">
        <v>4.18</v>
      </c>
      <c r="J35" s="179">
        <v>4.3499999999999996</v>
      </c>
      <c r="K35" s="179">
        <v>5.04</v>
      </c>
      <c r="L35" s="179">
        <v>7.01</v>
      </c>
      <c r="M35" s="179">
        <v>7.5</v>
      </c>
    </row>
    <row r="36" spans="1:13" x14ac:dyDescent="0.2">
      <c r="A36" s="171">
        <v>29</v>
      </c>
      <c r="B36" s="179">
        <v>4.74</v>
      </c>
      <c r="C36" s="179">
        <v>4.8600000000000003</v>
      </c>
      <c r="D36" s="179">
        <v>5.0999999999999996</v>
      </c>
      <c r="E36" s="179">
        <v>6.04</v>
      </c>
      <c r="F36" s="179">
        <v>8.15</v>
      </c>
      <c r="G36" s="179">
        <v>9.25</v>
      </c>
      <c r="H36" s="179">
        <v>4.21</v>
      </c>
      <c r="I36" s="179">
        <v>4.3</v>
      </c>
      <c r="J36" s="179">
        <v>4.4800000000000004</v>
      </c>
      <c r="K36" s="179">
        <v>5.2</v>
      </c>
      <c r="L36" s="179">
        <v>7.3</v>
      </c>
      <c r="M36" s="179">
        <v>7.81</v>
      </c>
    </row>
    <row r="37" spans="1:13" x14ac:dyDescent="0.2">
      <c r="A37" s="171">
        <v>30</v>
      </c>
      <c r="B37" s="179">
        <v>4.9000000000000004</v>
      </c>
      <c r="C37" s="179">
        <v>5.03</v>
      </c>
      <c r="D37" s="179">
        <v>5.27</v>
      </c>
      <c r="E37" s="179">
        <v>6.25</v>
      </c>
      <c r="F37" s="179">
        <v>8.5399999999999991</v>
      </c>
      <c r="G37" s="179">
        <v>9.6</v>
      </c>
      <c r="H37" s="179">
        <v>4.34</v>
      </c>
      <c r="I37" s="179">
        <v>4.43</v>
      </c>
      <c r="J37" s="179">
        <v>4.62</v>
      </c>
      <c r="K37" s="179">
        <v>5.36</v>
      </c>
      <c r="L37" s="179">
        <v>7.6</v>
      </c>
      <c r="M37" s="179">
        <v>8.14</v>
      </c>
    </row>
    <row r="38" spans="1:13" x14ac:dyDescent="0.2">
      <c r="A38" s="171">
        <v>31</v>
      </c>
      <c r="B38" s="179">
        <v>5.07</v>
      </c>
      <c r="C38" s="179">
        <v>5.2</v>
      </c>
      <c r="D38" s="179">
        <v>5.45</v>
      </c>
      <c r="E38" s="179">
        <v>6.47</v>
      </c>
      <c r="F38" s="179">
        <v>8.94</v>
      </c>
      <c r="G38" s="179">
        <v>9.9600000000000009</v>
      </c>
      <c r="H38" s="179">
        <v>4.47</v>
      </c>
      <c r="I38" s="179">
        <v>4.57</v>
      </c>
      <c r="J38" s="179">
        <v>4.76</v>
      </c>
      <c r="K38" s="179">
        <v>5.54</v>
      </c>
      <c r="L38" s="179">
        <v>7.92</v>
      </c>
      <c r="M38" s="179">
        <v>8.48</v>
      </c>
    </row>
    <row r="39" spans="1:13" x14ac:dyDescent="0.2">
      <c r="A39" s="171">
        <v>32</v>
      </c>
      <c r="B39" s="179">
        <v>5.24</v>
      </c>
      <c r="C39" s="179">
        <v>5.37</v>
      </c>
      <c r="D39" s="179">
        <v>5.64</v>
      </c>
      <c r="E39" s="179">
        <v>6.69</v>
      </c>
      <c r="F39" s="179">
        <v>9.36</v>
      </c>
      <c r="G39" s="179">
        <v>10.34</v>
      </c>
      <c r="H39" s="179">
        <v>4.5999999999999996</v>
      </c>
      <c r="I39" s="179">
        <v>4.7</v>
      </c>
      <c r="J39" s="179">
        <v>4.91</v>
      </c>
      <c r="K39" s="179">
        <v>5.72</v>
      </c>
      <c r="L39" s="179">
        <v>8.26</v>
      </c>
      <c r="M39" s="179">
        <v>8.85</v>
      </c>
    </row>
    <row r="40" spans="1:13" x14ac:dyDescent="0.2">
      <c r="A40" s="171">
        <v>33</v>
      </c>
      <c r="B40" s="179">
        <v>5.41</v>
      </c>
      <c r="C40" s="179">
        <v>5.55</v>
      </c>
      <c r="D40" s="179">
        <v>5.83</v>
      </c>
      <c r="E40" s="179">
        <v>6.93</v>
      </c>
      <c r="F40" s="179">
        <v>9.8000000000000007</v>
      </c>
      <c r="G40" s="179">
        <v>10.74</v>
      </c>
      <c r="H40" s="179">
        <v>4.74</v>
      </c>
      <c r="I40" s="179">
        <v>4.84</v>
      </c>
      <c r="J40" s="179">
        <v>5.05</v>
      </c>
      <c r="K40" s="179">
        <v>5.9</v>
      </c>
      <c r="L40" s="179">
        <v>8.61</v>
      </c>
      <c r="M40" s="179">
        <v>9.23</v>
      </c>
    </row>
    <row r="41" spans="1:13" x14ac:dyDescent="0.2">
      <c r="A41" s="171">
        <v>34</v>
      </c>
      <c r="B41" s="179">
        <v>5.59</v>
      </c>
      <c r="C41" s="179">
        <v>5.74</v>
      </c>
      <c r="D41" s="179">
        <v>6.03</v>
      </c>
      <c r="E41" s="179">
        <v>7.18</v>
      </c>
      <c r="F41" s="179">
        <v>10.27</v>
      </c>
      <c r="G41" s="179">
        <v>11.16</v>
      </c>
      <c r="H41" s="179">
        <v>4.87</v>
      </c>
      <c r="I41" s="179">
        <v>4.9800000000000004</v>
      </c>
      <c r="J41" s="179">
        <v>5.2</v>
      </c>
      <c r="K41" s="179">
        <v>6.09</v>
      </c>
      <c r="L41" s="179">
        <v>8.98</v>
      </c>
      <c r="M41" s="179">
        <v>9.6300000000000008</v>
      </c>
    </row>
    <row r="42" spans="1:13" x14ac:dyDescent="0.2">
      <c r="A42" s="171">
        <v>35</v>
      </c>
      <c r="B42" s="179">
        <v>5.83</v>
      </c>
      <c r="C42" s="179">
        <v>5.98</v>
      </c>
      <c r="D42" s="179">
        <v>6.29</v>
      </c>
      <c r="E42" s="179">
        <v>7.51</v>
      </c>
      <c r="F42" s="179">
        <v>10.91</v>
      </c>
      <c r="G42" s="179">
        <v>11.74</v>
      </c>
      <c r="H42" s="179">
        <v>5.05</v>
      </c>
      <c r="I42" s="179">
        <v>5.16</v>
      </c>
      <c r="J42" s="179">
        <v>5.4</v>
      </c>
      <c r="K42" s="179">
        <v>6.34</v>
      </c>
      <c r="L42" s="179">
        <v>9.48</v>
      </c>
      <c r="M42" s="179">
        <v>10.18</v>
      </c>
    </row>
    <row r="43" spans="1:13" x14ac:dyDescent="0.2">
      <c r="A43" s="171">
        <v>36</v>
      </c>
      <c r="B43" s="179">
        <v>6.05</v>
      </c>
      <c r="C43" s="179">
        <v>6.21</v>
      </c>
      <c r="D43" s="179">
        <v>6.53</v>
      </c>
      <c r="E43" s="179">
        <v>7.79</v>
      </c>
      <c r="F43" s="179">
        <v>11.36</v>
      </c>
      <c r="G43" s="179">
        <v>12.26</v>
      </c>
      <c r="H43" s="179">
        <v>5.24</v>
      </c>
      <c r="I43" s="179">
        <v>5.36</v>
      </c>
      <c r="J43" s="179">
        <v>5.6</v>
      </c>
      <c r="K43" s="179">
        <v>6.58</v>
      </c>
      <c r="L43" s="179">
        <v>9.83</v>
      </c>
      <c r="M43" s="179">
        <v>10.56</v>
      </c>
    </row>
    <row r="44" spans="1:13" x14ac:dyDescent="0.2">
      <c r="A44" s="171">
        <v>37</v>
      </c>
      <c r="B44" s="179">
        <v>6.27</v>
      </c>
      <c r="C44" s="179">
        <v>6.44</v>
      </c>
      <c r="D44" s="179">
        <v>6.77</v>
      </c>
      <c r="E44" s="179">
        <v>8.08</v>
      </c>
      <c r="F44" s="179">
        <v>11.84</v>
      </c>
      <c r="G44" s="179">
        <v>12.81</v>
      </c>
      <c r="H44" s="179">
        <v>5.43</v>
      </c>
      <c r="I44" s="179">
        <v>5.56</v>
      </c>
      <c r="J44" s="179">
        <v>5.81</v>
      </c>
      <c r="K44" s="179">
        <v>6.82</v>
      </c>
      <c r="L44" s="179">
        <v>10.18</v>
      </c>
      <c r="M44" s="179">
        <v>10.95</v>
      </c>
    </row>
    <row r="45" spans="1:13" x14ac:dyDescent="0.2">
      <c r="A45" s="171">
        <v>38</v>
      </c>
      <c r="B45" s="179">
        <v>6.51</v>
      </c>
      <c r="C45" s="179">
        <v>6.68</v>
      </c>
      <c r="D45" s="179">
        <v>7.03</v>
      </c>
      <c r="E45" s="179">
        <v>8.39</v>
      </c>
      <c r="F45" s="179">
        <v>12.34</v>
      </c>
      <c r="G45" s="179">
        <v>13.4</v>
      </c>
      <c r="H45" s="179">
        <v>5.64</v>
      </c>
      <c r="I45" s="179">
        <v>5.76</v>
      </c>
      <c r="J45" s="179">
        <v>6.02</v>
      </c>
      <c r="K45" s="179">
        <v>7.08</v>
      </c>
      <c r="L45" s="179">
        <v>10.55</v>
      </c>
      <c r="M45" s="179">
        <v>11.36</v>
      </c>
    </row>
    <row r="46" spans="1:13" x14ac:dyDescent="0.2">
      <c r="A46" s="171">
        <v>39</v>
      </c>
      <c r="B46" s="179">
        <v>6.75</v>
      </c>
      <c r="C46" s="179">
        <v>6.93</v>
      </c>
      <c r="D46" s="179">
        <v>7.29</v>
      </c>
      <c r="E46" s="179">
        <v>8.7100000000000009</v>
      </c>
      <c r="F46" s="179">
        <v>12.86</v>
      </c>
      <c r="G46" s="179">
        <v>14.02</v>
      </c>
      <c r="H46" s="179">
        <v>5.85</v>
      </c>
      <c r="I46" s="179">
        <v>5.98</v>
      </c>
      <c r="J46" s="179">
        <v>6.25</v>
      </c>
      <c r="K46" s="179">
        <v>7.34</v>
      </c>
      <c r="L46" s="179">
        <v>10.92</v>
      </c>
      <c r="M46" s="179">
        <v>11.78</v>
      </c>
    </row>
    <row r="47" spans="1:13" x14ac:dyDescent="0.2">
      <c r="A47" s="171">
        <v>40</v>
      </c>
      <c r="B47" s="179">
        <v>7.01</v>
      </c>
      <c r="C47" s="179">
        <v>7.19</v>
      </c>
      <c r="D47" s="179">
        <v>7.56</v>
      </c>
      <c r="E47" s="179">
        <v>9.0399999999999991</v>
      </c>
      <c r="F47" s="179">
        <v>13.41</v>
      </c>
      <c r="G47" s="179">
        <v>14.68</v>
      </c>
      <c r="H47" s="179">
        <v>6.07</v>
      </c>
      <c r="I47" s="179">
        <v>6.2</v>
      </c>
      <c r="J47" s="179">
        <v>6.48</v>
      </c>
      <c r="K47" s="179">
        <v>7.61</v>
      </c>
      <c r="L47" s="179">
        <v>11.32</v>
      </c>
      <c r="M47" s="179">
        <v>12.22</v>
      </c>
    </row>
    <row r="48" spans="1:13" x14ac:dyDescent="0.2">
      <c r="A48" s="171">
        <v>41</v>
      </c>
      <c r="B48" s="179">
        <v>7.27</v>
      </c>
      <c r="C48" s="179">
        <v>7.47</v>
      </c>
      <c r="D48" s="179">
        <v>7.85</v>
      </c>
      <c r="E48" s="179">
        <v>9.3800000000000008</v>
      </c>
      <c r="F48" s="179">
        <v>14</v>
      </c>
      <c r="G48" s="179">
        <v>15.37</v>
      </c>
      <c r="H48" s="179">
        <v>6.3</v>
      </c>
      <c r="I48" s="179">
        <v>6.44</v>
      </c>
      <c r="J48" s="179">
        <v>6.73</v>
      </c>
      <c r="K48" s="179">
        <v>7.89</v>
      </c>
      <c r="L48" s="179">
        <v>11.73</v>
      </c>
      <c r="M48" s="179">
        <v>12.69</v>
      </c>
    </row>
    <row r="49" spans="1:13" x14ac:dyDescent="0.2">
      <c r="A49" s="171">
        <v>42</v>
      </c>
      <c r="B49" s="179">
        <v>7.55</v>
      </c>
      <c r="C49" s="179">
        <v>7.75</v>
      </c>
      <c r="D49" s="179">
        <v>8.15</v>
      </c>
      <c r="E49" s="179">
        <v>9.73</v>
      </c>
      <c r="F49" s="179">
        <v>14.59</v>
      </c>
      <c r="G49" s="179">
        <v>16.09</v>
      </c>
      <c r="H49" s="179">
        <v>6.54</v>
      </c>
      <c r="I49" s="179">
        <v>6.68</v>
      </c>
      <c r="J49" s="179">
        <v>6.98</v>
      </c>
      <c r="K49" s="179">
        <v>8.19</v>
      </c>
      <c r="L49" s="179">
        <v>12.15</v>
      </c>
      <c r="M49" s="179">
        <v>13.17</v>
      </c>
    </row>
    <row r="50" spans="1:13" x14ac:dyDescent="0.2">
      <c r="A50" s="171">
        <v>43</v>
      </c>
      <c r="B50" s="179">
        <v>7.82</v>
      </c>
      <c r="C50" s="179">
        <v>8.0299999999999994</v>
      </c>
      <c r="D50" s="179">
        <v>8.4499999999999993</v>
      </c>
      <c r="E50" s="179">
        <v>10.09</v>
      </c>
      <c r="F50" s="179">
        <v>15.2</v>
      </c>
      <c r="G50" s="179">
        <v>16.809999999999999</v>
      </c>
      <c r="H50" s="179">
        <v>6.78</v>
      </c>
      <c r="I50" s="179">
        <v>6.93</v>
      </c>
      <c r="J50" s="179">
        <v>7.25</v>
      </c>
      <c r="K50" s="179">
        <v>8.49</v>
      </c>
      <c r="L50" s="179">
        <v>12.59</v>
      </c>
      <c r="M50" s="179">
        <v>13.67</v>
      </c>
    </row>
    <row r="51" spans="1:13" x14ac:dyDescent="0.2">
      <c r="A51" s="171">
        <v>44</v>
      </c>
      <c r="B51" s="179">
        <v>8.11</v>
      </c>
      <c r="C51" s="179">
        <v>8.32</v>
      </c>
      <c r="D51" s="179">
        <v>8.75</v>
      </c>
      <c r="E51" s="179">
        <v>10.46</v>
      </c>
      <c r="F51" s="179">
        <v>15.84</v>
      </c>
      <c r="G51" s="179">
        <v>17.57</v>
      </c>
      <c r="H51" s="179">
        <v>7.04</v>
      </c>
      <c r="I51" s="179">
        <v>7.19</v>
      </c>
      <c r="J51" s="179">
        <v>7.52</v>
      </c>
      <c r="K51" s="179">
        <v>8.81</v>
      </c>
      <c r="L51" s="179">
        <v>13.05</v>
      </c>
      <c r="M51" s="179">
        <v>14.19</v>
      </c>
    </row>
    <row r="52" spans="1:13" x14ac:dyDescent="0.2">
      <c r="A52" s="171">
        <v>45</v>
      </c>
      <c r="B52" s="179">
        <v>8.5</v>
      </c>
      <c r="C52" s="179">
        <v>8.73</v>
      </c>
      <c r="D52" s="179">
        <v>9.18</v>
      </c>
      <c r="E52" s="179">
        <v>10.98</v>
      </c>
      <c r="F52" s="179">
        <v>16.75</v>
      </c>
      <c r="G52" s="179">
        <v>18.64</v>
      </c>
      <c r="H52" s="179">
        <v>7.38</v>
      </c>
      <c r="I52" s="179">
        <v>7.54</v>
      </c>
      <c r="J52" s="179">
        <v>7.88</v>
      </c>
      <c r="K52" s="179">
        <v>9.23</v>
      </c>
      <c r="L52" s="179">
        <v>13.67</v>
      </c>
      <c r="M52" s="179">
        <v>14.91</v>
      </c>
    </row>
    <row r="53" spans="1:13" x14ac:dyDescent="0.2">
      <c r="A53" s="171">
        <v>46</v>
      </c>
      <c r="B53" s="179">
        <v>8.8699999999999992</v>
      </c>
      <c r="C53" s="179">
        <v>9.11</v>
      </c>
      <c r="D53" s="179">
        <v>9.58</v>
      </c>
      <c r="E53" s="179">
        <v>11.49</v>
      </c>
      <c r="F53" s="179">
        <v>17.47</v>
      </c>
      <c r="G53" s="179">
        <v>19.46</v>
      </c>
      <c r="H53" s="179">
        <v>7.69</v>
      </c>
      <c r="I53" s="179">
        <v>7.86</v>
      </c>
      <c r="J53" s="179">
        <v>8.2200000000000006</v>
      </c>
      <c r="K53" s="179">
        <v>9.6300000000000008</v>
      </c>
      <c r="L53" s="179">
        <v>14.24</v>
      </c>
      <c r="M53" s="179">
        <v>15.64</v>
      </c>
    </row>
    <row r="54" spans="1:13" x14ac:dyDescent="0.2">
      <c r="A54" s="171">
        <v>47</v>
      </c>
      <c r="B54" s="179">
        <v>9.25</v>
      </c>
      <c r="C54" s="179">
        <v>9.5</v>
      </c>
      <c r="D54" s="179">
        <v>10.01</v>
      </c>
      <c r="E54" s="179">
        <v>12.03</v>
      </c>
      <c r="F54" s="179">
        <v>18.239999999999998</v>
      </c>
      <c r="G54" s="179">
        <v>20.32</v>
      </c>
      <c r="H54" s="179">
        <v>8.01</v>
      </c>
      <c r="I54" s="179">
        <v>8.19</v>
      </c>
      <c r="J54" s="179">
        <v>8.56</v>
      </c>
      <c r="K54" s="179">
        <v>10.050000000000001</v>
      </c>
      <c r="L54" s="179">
        <v>14.82</v>
      </c>
      <c r="M54" s="179">
        <v>16.41</v>
      </c>
    </row>
    <row r="55" spans="1:13" x14ac:dyDescent="0.2">
      <c r="A55" s="171">
        <v>48</v>
      </c>
      <c r="B55" s="179">
        <v>9.65</v>
      </c>
      <c r="C55" s="179">
        <v>9.92</v>
      </c>
      <c r="D55" s="179">
        <v>10.45</v>
      </c>
      <c r="E55" s="179">
        <v>12.59</v>
      </c>
      <c r="F55" s="179">
        <v>19.04</v>
      </c>
      <c r="G55" s="179">
        <v>21.21</v>
      </c>
      <c r="H55" s="179">
        <v>8.34</v>
      </c>
      <c r="I55" s="179">
        <v>8.5299999999999994</v>
      </c>
      <c r="J55" s="179">
        <v>8.92</v>
      </c>
      <c r="K55" s="179">
        <v>10.48</v>
      </c>
      <c r="L55" s="179">
        <v>15.41</v>
      </c>
      <c r="M55" s="179">
        <v>17.190000000000001</v>
      </c>
    </row>
    <row r="56" spans="1:13" x14ac:dyDescent="0.2">
      <c r="A56" s="171">
        <v>49</v>
      </c>
      <c r="B56" s="179">
        <v>10.07</v>
      </c>
      <c r="C56" s="179">
        <v>10.35</v>
      </c>
      <c r="D56" s="179">
        <v>10.92</v>
      </c>
      <c r="E56" s="179">
        <v>13.19</v>
      </c>
      <c r="F56" s="179">
        <v>19.88</v>
      </c>
      <c r="G56" s="179">
        <v>22.14</v>
      </c>
      <c r="H56" s="179">
        <v>8.69</v>
      </c>
      <c r="I56" s="179">
        <v>8.89</v>
      </c>
      <c r="J56" s="179">
        <v>9.2899999999999991</v>
      </c>
      <c r="K56" s="179">
        <v>10.92</v>
      </c>
      <c r="L56" s="179">
        <v>16.02</v>
      </c>
      <c r="M56" s="179">
        <v>17.989999999999998</v>
      </c>
    </row>
    <row r="57" spans="1:13" x14ac:dyDescent="0.2">
      <c r="A57" s="171">
        <v>50</v>
      </c>
      <c r="B57" s="179">
        <v>10.5</v>
      </c>
      <c r="C57" s="179">
        <v>10.8</v>
      </c>
      <c r="D57" s="179">
        <v>11.4</v>
      </c>
      <c r="E57" s="179">
        <v>13.81</v>
      </c>
      <c r="F57" s="179">
        <v>20.76</v>
      </c>
      <c r="G57" s="179">
        <v>23.12</v>
      </c>
      <c r="H57" s="179">
        <v>9.0500000000000007</v>
      </c>
      <c r="I57" s="179">
        <v>9.26</v>
      </c>
      <c r="J57" s="179">
        <v>9.68</v>
      </c>
      <c r="K57" s="179">
        <v>11.39</v>
      </c>
      <c r="L57" s="179">
        <v>16.66</v>
      </c>
      <c r="M57" s="179">
        <v>18.809999999999999</v>
      </c>
    </row>
    <row r="58" spans="1:13" x14ac:dyDescent="0.2">
      <c r="A58" s="171">
        <v>51</v>
      </c>
      <c r="B58" s="179">
        <v>10.96</v>
      </c>
      <c r="C58" s="179">
        <v>11.28</v>
      </c>
      <c r="D58" s="179">
        <v>11.92</v>
      </c>
      <c r="E58" s="179">
        <v>14.46</v>
      </c>
      <c r="F58" s="179">
        <v>21.69</v>
      </c>
      <c r="G58" s="179">
        <v>24.16</v>
      </c>
      <c r="H58" s="179">
        <v>9.42</v>
      </c>
      <c r="I58" s="179">
        <v>9.64</v>
      </c>
      <c r="J58" s="179">
        <v>10.08</v>
      </c>
      <c r="K58" s="179">
        <v>11.87</v>
      </c>
      <c r="L58" s="179">
        <v>17.32</v>
      </c>
      <c r="M58" s="179">
        <v>19.670000000000002</v>
      </c>
    </row>
    <row r="59" spans="1:13" x14ac:dyDescent="0.2">
      <c r="A59" s="171">
        <v>52</v>
      </c>
      <c r="B59" s="179">
        <v>11.44</v>
      </c>
      <c r="C59" s="179">
        <v>11.78</v>
      </c>
      <c r="D59" s="179">
        <v>12.45</v>
      </c>
      <c r="E59" s="179">
        <v>15.15</v>
      </c>
      <c r="F59" s="179">
        <v>22.68</v>
      </c>
      <c r="G59" s="179">
        <v>25.26</v>
      </c>
      <c r="H59" s="179">
        <v>9.81</v>
      </c>
      <c r="I59" s="179">
        <v>10.039999999999999</v>
      </c>
      <c r="J59" s="179">
        <v>10.5</v>
      </c>
      <c r="K59" s="179">
        <v>12.36</v>
      </c>
      <c r="L59" s="179">
        <v>18</v>
      </c>
      <c r="M59" s="179">
        <v>20.55</v>
      </c>
    </row>
    <row r="60" spans="1:13" x14ac:dyDescent="0.2">
      <c r="A60" s="171">
        <v>53</v>
      </c>
      <c r="B60" s="179">
        <v>11.94</v>
      </c>
      <c r="C60" s="179">
        <v>12.3</v>
      </c>
      <c r="D60" s="179">
        <v>13.02</v>
      </c>
      <c r="E60" s="179">
        <v>15.88</v>
      </c>
      <c r="F60" s="179">
        <v>23.73</v>
      </c>
      <c r="G60" s="179">
        <v>26.42</v>
      </c>
      <c r="H60" s="179">
        <v>10.220000000000001</v>
      </c>
      <c r="I60" s="179">
        <v>10.46</v>
      </c>
      <c r="J60" s="179">
        <v>10.94</v>
      </c>
      <c r="K60" s="179">
        <v>12.88</v>
      </c>
      <c r="L60" s="179">
        <v>18.690000000000001</v>
      </c>
      <c r="M60" s="179">
        <v>21.47</v>
      </c>
    </row>
    <row r="61" spans="1:13" x14ac:dyDescent="0.2">
      <c r="A61" s="171">
        <v>54</v>
      </c>
      <c r="B61" s="179">
        <v>12.47</v>
      </c>
      <c r="C61" s="179">
        <v>12.85</v>
      </c>
      <c r="D61" s="179">
        <v>13.6</v>
      </c>
      <c r="E61" s="179">
        <v>16.64</v>
      </c>
      <c r="F61" s="179">
        <v>24.83</v>
      </c>
      <c r="G61" s="179">
        <v>27.63</v>
      </c>
      <c r="H61" s="179">
        <v>10.64</v>
      </c>
      <c r="I61" s="179">
        <v>10.89</v>
      </c>
      <c r="J61" s="179">
        <v>11.39</v>
      </c>
      <c r="K61" s="179">
        <v>13.42</v>
      </c>
      <c r="L61" s="179">
        <v>19.41</v>
      </c>
      <c r="M61" s="179">
        <v>22.45</v>
      </c>
    </row>
    <row r="62" spans="1:13" x14ac:dyDescent="0.2">
      <c r="A62" s="171">
        <v>55</v>
      </c>
      <c r="B62" s="179">
        <v>13.18</v>
      </c>
      <c r="C62" s="179">
        <v>13.6</v>
      </c>
      <c r="D62" s="179">
        <v>14.41</v>
      </c>
      <c r="E62" s="179">
        <v>17.71</v>
      </c>
      <c r="F62" s="179">
        <v>26.4</v>
      </c>
      <c r="G62" s="179">
        <v>29.38</v>
      </c>
      <c r="H62" s="179">
        <v>11.23</v>
      </c>
      <c r="I62" s="179">
        <v>11.49</v>
      </c>
      <c r="J62" s="179">
        <v>12.03</v>
      </c>
      <c r="K62" s="179">
        <v>14.19</v>
      </c>
      <c r="L62" s="179">
        <v>20.43</v>
      </c>
      <c r="M62" s="179">
        <v>23.85</v>
      </c>
    </row>
    <row r="63" spans="1:13" x14ac:dyDescent="0.2">
      <c r="A63" s="171">
        <v>56</v>
      </c>
      <c r="B63" s="179">
        <v>13.88</v>
      </c>
      <c r="C63" s="179">
        <v>14.32</v>
      </c>
      <c r="D63" s="179">
        <v>15.19</v>
      </c>
      <c r="E63" s="179">
        <v>18.7</v>
      </c>
      <c r="F63" s="179">
        <v>27.82</v>
      </c>
      <c r="G63" s="179">
        <v>30.96</v>
      </c>
      <c r="H63" s="179">
        <v>11.78</v>
      </c>
      <c r="I63" s="179">
        <v>12.07</v>
      </c>
      <c r="J63" s="179">
        <v>12.64</v>
      </c>
      <c r="K63" s="179">
        <v>14.91</v>
      </c>
      <c r="L63" s="179">
        <v>21.37</v>
      </c>
      <c r="M63" s="179">
        <v>25</v>
      </c>
    </row>
    <row r="64" spans="1:13" x14ac:dyDescent="0.2">
      <c r="A64" s="171">
        <v>57</v>
      </c>
      <c r="B64" s="179">
        <v>14.62</v>
      </c>
      <c r="C64" s="179">
        <v>15.09</v>
      </c>
      <c r="D64" s="179">
        <v>16.010000000000002</v>
      </c>
      <c r="E64" s="179">
        <v>19.739999999999998</v>
      </c>
      <c r="F64" s="179">
        <v>29.34</v>
      </c>
      <c r="G64" s="179">
        <v>32.64</v>
      </c>
      <c r="H64" s="179">
        <v>12.35</v>
      </c>
      <c r="I64" s="179">
        <v>12.66</v>
      </c>
      <c r="J64" s="179">
        <v>13.28</v>
      </c>
      <c r="K64" s="179">
        <v>15.68</v>
      </c>
      <c r="L64" s="179">
        <v>22.35</v>
      </c>
      <c r="M64" s="179">
        <v>26.22</v>
      </c>
    </row>
    <row r="65" spans="1:13" x14ac:dyDescent="0.2">
      <c r="A65" s="171">
        <v>58</v>
      </c>
      <c r="B65" s="179">
        <v>15.38</v>
      </c>
      <c r="C65" s="179">
        <v>15.88</v>
      </c>
      <c r="D65" s="179">
        <v>16.87</v>
      </c>
      <c r="E65" s="179">
        <v>20.82</v>
      </c>
      <c r="F65" s="179">
        <v>30.92</v>
      </c>
      <c r="G65" s="179">
        <v>34.369999999999997</v>
      </c>
      <c r="H65" s="179">
        <v>12.94</v>
      </c>
      <c r="I65" s="179">
        <v>13.27</v>
      </c>
      <c r="J65" s="179">
        <v>13.94</v>
      </c>
      <c r="K65" s="179">
        <v>16.5</v>
      </c>
      <c r="L65" s="179">
        <v>23.36</v>
      </c>
      <c r="M65" s="179">
        <v>27.51</v>
      </c>
    </row>
    <row r="66" spans="1:13" x14ac:dyDescent="0.2">
      <c r="A66" s="171">
        <v>59</v>
      </c>
      <c r="B66" s="179">
        <v>16.18</v>
      </c>
      <c r="C66" s="179">
        <v>16.71</v>
      </c>
      <c r="D66" s="179">
        <v>17.760000000000002</v>
      </c>
      <c r="E66" s="179">
        <v>21.95</v>
      </c>
      <c r="F66" s="179">
        <v>32.54</v>
      </c>
      <c r="G66" s="179">
        <v>36.18</v>
      </c>
      <c r="H66" s="179">
        <v>13.55</v>
      </c>
      <c r="I66" s="179">
        <v>13.91</v>
      </c>
      <c r="J66" s="179">
        <v>14.62</v>
      </c>
      <c r="K66" s="179">
        <v>17.37</v>
      </c>
      <c r="L66" s="179">
        <v>24.41</v>
      </c>
      <c r="M66" s="179">
        <v>28.87</v>
      </c>
    </row>
    <row r="67" spans="1:13" x14ac:dyDescent="0.2">
      <c r="A67" s="171">
        <v>60</v>
      </c>
      <c r="B67" s="179">
        <v>17</v>
      </c>
      <c r="C67" s="179">
        <v>17.559999999999999</v>
      </c>
      <c r="D67" s="179">
        <v>18.68</v>
      </c>
      <c r="E67" s="179">
        <v>23.12</v>
      </c>
      <c r="F67" s="179">
        <v>34.159999999999997</v>
      </c>
      <c r="G67" s="179">
        <v>38.049999999999997</v>
      </c>
      <c r="H67" s="179">
        <v>14.19</v>
      </c>
      <c r="I67" s="179">
        <v>14.57</v>
      </c>
      <c r="J67" s="179">
        <v>15.33</v>
      </c>
      <c r="K67" s="179">
        <v>18.28</v>
      </c>
      <c r="L67" s="179">
        <v>25.51</v>
      </c>
      <c r="M67" s="179">
        <v>30.29</v>
      </c>
    </row>
    <row r="68" spans="1:13" x14ac:dyDescent="0.2">
      <c r="A68" s="171">
        <v>61</v>
      </c>
      <c r="B68" s="179">
        <v>17.86</v>
      </c>
      <c r="C68" s="179">
        <v>18.45</v>
      </c>
      <c r="D68" s="179">
        <v>19.63</v>
      </c>
      <c r="E68" s="179">
        <v>24.33</v>
      </c>
      <c r="F68" s="179">
        <v>35.799999999999997</v>
      </c>
      <c r="G68" s="179">
        <v>40</v>
      </c>
      <c r="H68" s="179">
        <v>14.86</v>
      </c>
      <c r="I68" s="179">
        <v>15.27</v>
      </c>
      <c r="J68" s="179">
        <v>16.079999999999998</v>
      </c>
      <c r="K68" s="179">
        <v>19.239999999999998</v>
      </c>
      <c r="L68" s="179">
        <v>26.68</v>
      </c>
      <c r="M68" s="179">
        <v>31.75</v>
      </c>
    </row>
    <row r="69" spans="1:13" x14ac:dyDescent="0.2">
      <c r="A69" s="171">
        <v>62</v>
      </c>
      <c r="B69" s="179">
        <v>18.75</v>
      </c>
      <c r="C69" s="179">
        <v>19.38</v>
      </c>
      <c r="D69" s="179">
        <v>20.63</v>
      </c>
      <c r="E69" s="179">
        <v>25.6</v>
      </c>
      <c r="F69" s="179">
        <v>37.53</v>
      </c>
      <c r="G69" s="179">
        <v>42.08</v>
      </c>
      <c r="H69" s="179">
        <v>15.55</v>
      </c>
      <c r="I69" s="179">
        <v>15.99</v>
      </c>
      <c r="J69" s="179">
        <v>16.86</v>
      </c>
      <c r="K69" s="179">
        <v>20.25</v>
      </c>
      <c r="L69" s="179">
        <v>27.89</v>
      </c>
      <c r="M69" s="179">
        <v>33.26</v>
      </c>
    </row>
    <row r="70" spans="1:13" x14ac:dyDescent="0.2">
      <c r="A70" s="171">
        <v>63</v>
      </c>
      <c r="B70" s="179">
        <v>19.7</v>
      </c>
      <c r="C70" s="179">
        <v>20.36</v>
      </c>
      <c r="D70" s="179">
        <v>21.69</v>
      </c>
      <c r="E70" s="179">
        <v>26.96</v>
      </c>
      <c r="F70" s="179">
        <v>39.43</v>
      </c>
      <c r="G70" s="179">
        <v>44.35</v>
      </c>
      <c r="H70" s="179">
        <v>16.27</v>
      </c>
      <c r="I70" s="179">
        <v>16.73</v>
      </c>
      <c r="J70" s="179">
        <v>17.66</v>
      </c>
      <c r="K70" s="179">
        <v>21.32</v>
      </c>
      <c r="L70" s="179">
        <v>29.16</v>
      </c>
      <c r="M70" s="179">
        <v>34.85</v>
      </c>
    </row>
    <row r="71" spans="1:13" x14ac:dyDescent="0.2">
      <c r="A71" s="171">
        <v>64</v>
      </c>
      <c r="B71" s="179">
        <v>20.7</v>
      </c>
      <c r="C71" s="179">
        <v>21.4</v>
      </c>
      <c r="D71" s="179">
        <v>22.81</v>
      </c>
      <c r="E71" s="179">
        <v>28.41</v>
      </c>
      <c r="F71" s="179">
        <v>41.49</v>
      </c>
      <c r="G71" s="179">
        <v>46.77</v>
      </c>
      <c r="H71" s="179">
        <v>17.02</v>
      </c>
      <c r="I71" s="179">
        <v>17.510000000000002</v>
      </c>
      <c r="J71" s="179">
        <v>18.5</v>
      </c>
      <c r="K71" s="179">
        <v>22.43</v>
      </c>
      <c r="L71" s="179">
        <v>30.46</v>
      </c>
      <c r="M71" s="179">
        <v>36.5</v>
      </c>
    </row>
    <row r="72" spans="1:13" x14ac:dyDescent="0.2">
      <c r="A72" s="171">
        <v>65</v>
      </c>
      <c r="B72" s="179">
        <v>22.13</v>
      </c>
      <c r="C72" s="179">
        <v>22.89</v>
      </c>
      <c r="D72" s="179">
        <v>24.42</v>
      </c>
      <c r="E72" s="179">
        <v>30.56</v>
      </c>
      <c r="F72" s="179">
        <v>44.52</v>
      </c>
      <c r="G72" s="179">
        <v>50</v>
      </c>
      <c r="H72" s="179">
        <v>18.079999999999998</v>
      </c>
      <c r="I72" s="179">
        <v>18.61</v>
      </c>
      <c r="J72" s="179">
        <v>19.690000000000001</v>
      </c>
      <c r="K72" s="179">
        <v>24.03</v>
      </c>
      <c r="L72" s="179">
        <v>32.33</v>
      </c>
      <c r="M72" s="179">
        <v>38.880000000000003</v>
      </c>
    </row>
    <row r="73" spans="1:13" x14ac:dyDescent="0.2">
      <c r="A73" s="171">
        <v>66</v>
      </c>
      <c r="B73" s="179">
        <v>23.71</v>
      </c>
      <c r="C73" s="179">
        <v>24.49</v>
      </c>
      <c r="D73" s="179">
        <v>26.07</v>
      </c>
      <c r="E73" s="179">
        <v>32.520000000000003</v>
      </c>
      <c r="F73" s="179">
        <v>47.64</v>
      </c>
      <c r="G73" s="179">
        <v>50</v>
      </c>
      <c r="H73" s="179">
        <v>19.29</v>
      </c>
      <c r="I73" s="179">
        <v>19.86</v>
      </c>
      <c r="J73" s="179">
        <v>21</v>
      </c>
      <c r="K73" s="179">
        <v>25.67</v>
      </c>
      <c r="L73" s="179">
        <v>34.82</v>
      </c>
      <c r="M73" s="179">
        <v>41.72</v>
      </c>
    </row>
    <row r="74" spans="1:13" x14ac:dyDescent="0.2">
      <c r="A74" s="171">
        <v>67</v>
      </c>
      <c r="B74" s="179">
        <v>25.38</v>
      </c>
      <c r="C74" s="179">
        <v>26.19</v>
      </c>
      <c r="D74" s="179">
        <v>27.82</v>
      </c>
      <c r="E74" s="179">
        <v>34.64</v>
      </c>
      <c r="F74" s="179">
        <v>50</v>
      </c>
      <c r="G74" s="179">
        <v>50</v>
      </c>
      <c r="H74" s="179">
        <v>20.61</v>
      </c>
      <c r="I74" s="179">
        <v>21.21</v>
      </c>
      <c r="J74" s="179">
        <v>22.41</v>
      </c>
      <c r="K74" s="179">
        <v>27.43</v>
      </c>
      <c r="L74" s="179">
        <v>37.43</v>
      </c>
      <c r="M74" s="179">
        <v>44.7</v>
      </c>
    </row>
    <row r="75" spans="1:13" x14ac:dyDescent="0.2">
      <c r="A75" s="171">
        <v>68</v>
      </c>
      <c r="B75" s="179">
        <v>27.14</v>
      </c>
      <c r="C75" s="179">
        <v>27.98</v>
      </c>
      <c r="D75" s="179">
        <v>29.67</v>
      </c>
      <c r="E75" s="179">
        <v>36.840000000000003</v>
      </c>
      <c r="F75" s="179">
        <v>50</v>
      </c>
      <c r="G75" s="179">
        <v>50</v>
      </c>
      <c r="H75" s="179">
        <v>22.02</v>
      </c>
      <c r="I75" s="179">
        <v>22.66</v>
      </c>
      <c r="J75" s="179">
        <v>23.94</v>
      </c>
      <c r="K75" s="179">
        <v>29.32</v>
      </c>
      <c r="L75" s="179">
        <v>40.159999999999997</v>
      </c>
      <c r="M75" s="179">
        <v>47.84</v>
      </c>
    </row>
    <row r="76" spans="1:13" x14ac:dyDescent="0.2">
      <c r="A76" s="171">
        <v>69</v>
      </c>
      <c r="B76" s="179">
        <v>29.03</v>
      </c>
      <c r="C76" s="179">
        <v>29.9</v>
      </c>
      <c r="D76" s="179">
        <v>31.65</v>
      </c>
      <c r="E76" s="179">
        <v>39.22</v>
      </c>
      <c r="F76" s="179">
        <v>50</v>
      </c>
      <c r="G76" s="179">
        <v>50</v>
      </c>
      <c r="H76" s="179">
        <v>23.55</v>
      </c>
      <c r="I76" s="179">
        <v>24.22</v>
      </c>
      <c r="J76" s="179">
        <v>25.58</v>
      </c>
      <c r="K76" s="179">
        <v>31.31</v>
      </c>
      <c r="L76" s="179">
        <v>43.06</v>
      </c>
      <c r="M76" s="179">
        <v>50</v>
      </c>
    </row>
    <row r="77" spans="1:13" x14ac:dyDescent="0.2">
      <c r="A77" s="171">
        <v>70</v>
      </c>
      <c r="B77" s="179">
        <v>31.08</v>
      </c>
      <c r="C77" s="179">
        <v>31.99</v>
      </c>
      <c r="D77" s="179">
        <v>33.82</v>
      </c>
      <c r="E77" s="179">
        <v>41.85</v>
      </c>
      <c r="F77" s="179">
        <v>50</v>
      </c>
      <c r="G77" s="179">
        <v>50</v>
      </c>
      <c r="H77" s="179">
        <v>25.16</v>
      </c>
      <c r="I77" s="179">
        <v>25.88</v>
      </c>
      <c r="J77" s="179">
        <v>27.33</v>
      </c>
      <c r="K77" s="179">
        <v>33.42</v>
      </c>
      <c r="L77" s="179">
        <v>46.16</v>
      </c>
      <c r="M77" s="179">
        <v>50</v>
      </c>
    </row>
    <row r="78" spans="1:13" x14ac:dyDescent="0.2">
      <c r="A78" s="172">
        <v>71</v>
      </c>
      <c r="B78" s="179">
        <v>33.090000000000003</v>
      </c>
      <c r="C78" s="179">
        <v>34.03</v>
      </c>
      <c r="D78" s="179">
        <v>35.93</v>
      </c>
      <c r="E78" s="179">
        <v>44.28</v>
      </c>
      <c r="F78" s="179">
        <v>50</v>
      </c>
      <c r="G78" s="179">
        <v>50</v>
      </c>
      <c r="H78" s="179">
        <v>26.9</v>
      </c>
      <c r="I78" s="179">
        <v>27.67</v>
      </c>
      <c r="J78" s="179">
        <v>29.21</v>
      </c>
      <c r="K78" s="179">
        <v>35.71</v>
      </c>
      <c r="L78" s="179">
        <v>49.52</v>
      </c>
      <c r="M78" s="179">
        <v>50</v>
      </c>
    </row>
    <row r="79" spans="1:13" x14ac:dyDescent="0.2">
      <c r="A79" s="172">
        <v>72</v>
      </c>
      <c r="B79" s="179">
        <v>35.119999999999997</v>
      </c>
      <c r="C79" s="179">
        <v>36.090000000000003</v>
      </c>
      <c r="D79" s="179">
        <v>38.049999999999997</v>
      </c>
      <c r="E79" s="179">
        <v>46.59</v>
      </c>
      <c r="F79" s="179">
        <v>50</v>
      </c>
      <c r="G79" s="179">
        <v>50</v>
      </c>
      <c r="H79" s="179">
        <v>28.77</v>
      </c>
      <c r="I79" s="179">
        <v>29.59</v>
      </c>
      <c r="J79" s="179">
        <v>31.24</v>
      </c>
      <c r="K79" s="179">
        <v>38.15</v>
      </c>
      <c r="L79" s="179">
        <v>50</v>
      </c>
      <c r="M79" s="179">
        <v>50</v>
      </c>
    </row>
    <row r="80" spans="1:13" x14ac:dyDescent="0.2">
      <c r="A80" s="172">
        <v>73</v>
      </c>
      <c r="B80" s="179">
        <v>37.39</v>
      </c>
      <c r="C80" s="179">
        <v>38.4</v>
      </c>
      <c r="D80" s="179">
        <v>40.43</v>
      </c>
      <c r="E80" s="179">
        <v>49.14</v>
      </c>
      <c r="F80" s="179">
        <v>50</v>
      </c>
      <c r="G80" s="179">
        <v>50</v>
      </c>
      <c r="H80" s="179">
        <v>30.79</v>
      </c>
      <c r="I80" s="179">
        <v>31.67</v>
      </c>
      <c r="J80" s="179">
        <v>33.44</v>
      </c>
      <c r="K80" s="179">
        <v>40.76</v>
      </c>
      <c r="L80" s="179">
        <v>50</v>
      </c>
      <c r="M80" s="179">
        <v>50</v>
      </c>
    </row>
    <row r="81" spans="1:13" x14ac:dyDescent="0.2">
      <c r="A81" s="172">
        <v>74</v>
      </c>
      <c r="B81" s="179">
        <v>40.14</v>
      </c>
      <c r="C81" s="179">
        <v>41.22</v>
      </c>
      <c r="D81" s="179">
        <v>43.36</v>
      </c>
      <c r="E81" s="179">
        <v>50</v>
      </c>
      <c r="F81" s="179">
        <v>50</v>
      </c>
      <c r="G81" s="179">
        <v>50</v>
      </c>
      <c r="H81" s="179">
        <v>33.03</v>
      </c>
      <c r="I81" s="179">
        <v>33.979999999999997</v>
      </c>
      <c r="J81" s="179">
        <v>35.869999999999997</v>
      </c>
      <c r="K81" s="179">
        <v>43.62</v>
      </c>
      <c r="L81" s="179">
        <v>50</v>
      </c>
      <c r="M81" s="179">
        <v>50</v>
      </c>
    </row>
    <row r="82" spans="1:13" x14ac:dyDescent="0.2">
      <c r="A82" s="172">
        <v>75</v>
      </c>
      <c r="B82" s="179">
        <v>44.58</v>
      </c>
      <c r="C82" s="179">
        <v>45.76</v>
      </c>
      <c r="D82" s="179">
        <v>48.11</v>
      </c>
      <c r="E82" s="179">
        <v>50</v>
      </c>
      <c r="F82" s="179">
        <v>50</v>
      </c>
      <c r="G82" s="179">
        <v>50</v>
      </c>
      <c r="H82" s="179">
        <v>36.369999999999997</v>
      </c>
      <c r="I82" s="179">
        <v>37.42</v>
      </c>
      <c r="J82" s="179">
        <v>39.53</v>
      </c>
      <c r="K82" s="179">
        <v>48.01</v>
      </c>
      <c r="L82" s="179">
        <v>50</v>
      </c>
      <c r="M82" s="179">
        <v>50</v>
      </c>
    </row>
    <row r="83" spans="1:13" x14ac:dyDescent="0.2">
      <c r="A83" s="172">
        <v>76</v>
      </c>
      <c r="B83" s="179">
        <v>48.67</v>
      </c>
      <c r="C83" s="179">
        <v>49.85</v>
      </c>
      <c r="D83" s="179">
        <v>50</v>
      </c>
      <c r="E83" s="179">
        <v>50</v>
      </c>
      <c r="F83" s="179">
        <v>50</v>
      </c>
      <c r="G83" s="179">
        <v>50</v>
      </c>
      <c r="H83" s="179">
        <v>39.22</v>
      </c>
      <c r="I83" s="179">
        <v>40.31</v>
      </c>
      <c r="J83" s="179">
        <v>42.49</v>
      </c>
      <c r="K83" s="179">
        <v>50</v>
      </c>
      <c r="L83" s="179">
        <v>50</v>
      </c>
      <c r="M83" s="179">
        <v>50</v>
      </c>
    </row>
    <row r="84" spans="1:13" x14ac:dyDescent="0.2">
      <c r="A84" s="172">
        <v>77</v>
      </c>
      <c r="B84" s="179">
        <v>50</v>
      </c>
      <c r="C84" s="179">
        <v>50</v>
      </c>
      <c r="D84" s="179">
        <v>50</v>
      </c>
      <c r="E84" s="179">
        <v>50</v>
      </c>
      <c r="F84" s="179">
        <v>50</v>
      </c>
      <c r="G84" s="179">
        <v>50</v>
      </c>
      <c r="H84" s="179">
        <v>42.33</v>
      </c>
      <c r="I84" s="179">
        <v>43.46</v>
      </c>
      <c r="J84" s="179">
        <v>45.73</v>
      </c>
      <c r="K84" s="179">
        <v>50</v>
      </c>
      <c r="L84" s="179">
        <v>50</v>
      </c>
      <c r="M84" s="179">
        <v>50</v>
      </c>
    </row>
    <row r="85" spans="1:13" x14ac:dyDescent="0.2">
      <c r="A85" s="172">
        <v>78</v>
      </c>
      <c r="B85" s="179">
        <v>50</v>
      </c>
      <c r="C85" s="179">
        <v>50</v>
      </c>
      <c r="D85" s="179">
        <v>50</v>
      </c>
      <c r="E85" s="179">
        <v>50</v>
      </c>
      <c r="F85" s="179">
        <v>50</v>
      </c>
      <c r="G85" s="179">
        <v>50</v>
      </c>
      <c r="H85" s="179">
        <v>45.7</v>
      </c>
      <c r="I85" s="179">
        <v>46.88</v>
      </c>
      <c r="J85" s="179">
        <v>49.24</v>
      </c>
      <c r="K85" s="179">
        <v>50</v>
      </c>
      <c r="L85" s="179">
        <v>50</v>
      </c>
      <c r="M85" s="179">
        <v>50</v>
      </c>
    </row>
    <row r="86" spans="1:13" x14ac:dyDescent="0.2">
      <c r="A86" s="172">
        <v>79</v>
      </c>
      <c r="B86" s="179">
        <v>50</v>
      </c>
      <c r="C86" s="179">
        <v>50</v>
      </c>
      <c r="D86" s="179">
        <v>50</v>
      </c>
      <c r="E86" s="179">
        <v>50</v>
      </c>
      <c r="F86" s="179">
        <v>50</v>
      </c>
      <c r="G86" s="179">
        <v>50</v>
      </c>
      <c r="H86" s="179">
        <v>49.39</v>
      </c>
      <c r="I86" s="179">
        <v>50</v>
      </c>
      <c r="J86" s="179">
        <v>50</v>
      </c>
      <c r="K86" s="179">
        <v>50</v>
      </c>
      <c r="L86" s="179">
        <v>50</v>
      </c>
      <c r="M86" s="179">
        <v>50</v>
      </c>
    </row>
    <row r="87" spans="1:13" x14ac:dyDescent="0.2">
      <c r="A87" s="172">
        <v>80</v>
      </c>
      <c r="B87" s="179">
        <v>50</v>
      </c>
      <c r="C87" s="179">
        <v>50</v>
      </c>
      <c r="D87" s="179">
        <v>50</v>
      </c>
      <c r="E87" s="179">
        <v>50</v>
      </c>
      <c r="F87" s="179">
        <v>50</v>
      </c>
      <c r="G87" s="179">
        <v>50</v>
      </c>
      <c r="H87" s="179">
        <v>50</v>
      </c>
      <c r="I87" s="179">
        <v>50</v>
      </c>
      <c r="J87" s="179">
        <v>50</v>
      </c>
      <c r="K87" s="179">
        <v>50</v>
      </c>
      <c r="L87" s="179">
        <v>50</v>
      </c>
      <c r="M87" s="179">
        <v>50</v>
      </c>
    </row>
    <row r="88" spans="1:13" x14ac:dyDescent="0.2">
      <c r="A88" s="172">
        <v>81</v>
      </c>
      <c r="B88" s="179">
        <v>50</v>
      </c>
      <c r="C88" s="179">
        <v>50</v>
      </c>
      <c r="D88" s="179">
        <v>50</v>
      </c>
      <c r="E88" s="179">
        <v>50</v>
      </c>
      <c r="F88" s="179">
        <v>50</v>
      </c>
      <c r="G88" s="179">
        <v>50</v>
      </c>
      <c r="H88" s="179">
        <v>50</v>
      </c>
      <c r="I88" s="179">
        <v>50</v>
      </c>
      <c r="J88" s="179">
        <v>50</v>
      </c>
      <c r="K88" s="179">
        <v>50</v>
      </c>
      <c r="L88" s="179">
        <v>50</v>
      </c>
      <c r="M88" s="179">
        <v>50</v>
      </c>
    </row>
    <row r="89" spans="1:13" x14ac:dyDescent="0.2">
      <c r="A89" s="172">
        <v>82</v>
      </c>
      <c r="B89" s="179">
        <v>50</v>
      </c>
      <c r="C89" s="179">
        <v>50</v>
      </c>
      <c r="D89" s="179">
        <v>50</v>
      </c>
      <c r="E89" s="179">
        <v>50</v>
      </c>
      <c r="F89" s="179">
        <v>50</v>
      </c>
      <c r="G89" s="179">
        <v>50</v>
      </c>
      <c r="H89" s="179">
        <v>50</v>
      </c>
      <c r="I89" s="179">
        <v>50</v>
      </c>
      <c r="J89" s="179">
        <v>50</v>
      </c>
      <c r="K89" s="179">
        <v>50</v>
      </c>
      <c r="L89" s="179">
        <v>50</v>
      </c>
      <c r="M89" s="179">
        <v>50</v>
      </c>
    </row>
    <row r="90" spans="1:13" x14ac:dyDescent="0.2">
      <c r="A90" s="172">
        <v>83</v>
      </c>
      <c r="B90" s="179">
        <v>50</v>
      </c>
      <c r="C90" s="179">
        <v>50</v>
      </c>
      <c r="D90" s="179">
        <v>50</v>
      </c>
      <c r="E90" s="179">
        <v>50</v>
      </c>
      <c r="F90" s="179">
        <v>50</v>
      </c>
      <c r="G90" s="179">
        <v>50</v>
      </c>
      <c r="H90" s="179">
        <v>50</v>
      </c>
      <c r="I90" s="179">
        <v>50</v>
      </c>
      <c r="J90" s="179">
        <v>50</v>
      </c>
      <c r="K90" s="179">
        <v>50</v>
      </c>
      <c r="L90" s="179">
        <v>50</v>
      </c>
      <c r="M90" s="179">
        <v>50</v>
      </c>
    </row>
    <row r="91" spans="1:13" x14ac:dyDescent="0.2">
      <c r="A91" s="172">
        <v>84</v>
      </c>
      <c r="B91" s="179">
        <v>50</v>
      </c>
      <c r="C91" s="179">
        <v>50</v>
      </c>
      <c r="D91" s="179">
        <v>50</v>
      </c>
      <c r="E91" s="179">
        <v>50</v>
      </c>
      <c r="F91" s="179">
        <v>50</v>
      </c>
      <c r="G91" s="179">
        <v>50</v>
      </c>
      <c r="H91" s="179">
        <v>50</v>
      </c>
      <c r="I91" s="179">
        <v>50</v>
      </c>
      <c r="J91" s="179">
        <v>50</v>
      </c>
      <c r="K91" s="179">
        <v>50</v>
      </c>
      <c r="L91" s="179">
        <v>50</v>
      </c>
      <c r="M91" s="179">
        <v>50</v>
      </c>
    </row>
    <row r="92" spans="1:13" x14ac:dyDescent="0.2">
      <c r="A92" s="172">
        <v>85</v>
      </c>
      <c r="B92" s="179">
        <v>50</v>
      </c>
      <c r="C92" s="179">
        <v>50</v>
      </c>
      <c r="D92" s="179">
        <v>50</v>
      </c>
      <c r="E92" s="179">
        <v>50</v>
      </c>
      <c r="F92" s="179">
        <v>50</v>
      </c>
      <c r="G92" s="179">
        <v>50</v>
      </c>
      <c r="H92" s="179">
        <v>50</v>
      </c>
      <c r="I92" s="179">
        <v>50</v>
      </c>
      <c r="J92" s="179">
        <v>50</v>
      </c>
      <c r="K92" s="179">
        <v>50</v>
      </c>
      <c r="L92" s="179">
        <v>50</v>
      </c>
      <c r="M92" s="179">
        <v>50</v>
      </c>
    </row>
  </sheetData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104"/>
  <sheetViews>
    <sheetView topLeftCell="A29" workbookViewId="0">
      <selection activeCell="F24" sqref="F24"/>
    </sheetView>
  </sheetViews>
  <sheetFormatPr defaultColWidth="8.6640625" defaultRowHeight="15" x14ac:dyDescent="0.2"/>
  <cols>
    <col min="1" max="13" width="6.6640625" style="1" customWidth="1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x14ac:dyDescent="0.25">
      <c r="A2" s="3"/>
      <c r="B2" s="2"/>
      <c r="C2" s="2"/>
      <c r="D2" s="2"/>
      <c r="E2" s="2"/>
      <c r="F2" s="173" t="s">
        <v>105</v>
      </c>
      <c r="G2" s="2"/>
      <c r="H2" s="3"/>
      <c r="I2" s="2"/>
      <c r="J2" s="2"/>
      <c r="K2" s="2"/>
      <c r="L2" s="2"/>
      <c r="M2" s="2"/>
    </row>
    <row r="3" spans="1:13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2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</row>
    <row r="5" spans="1:13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6</v>
      </c>
      <c r="G5" s="12" t="s">
        <v>7</v>
      </c>
      <c r="H5" s="12" t="s">
        <v>4</v>
      </c>
      <c r="I5" s="12" t="s">
        <v>5</v>
      </c>
      <c r="J5" s="12" t="s">
        <v>6</v>
      </c>
      <c r="K5" s="12" t="s">
        <v>7</v>
      </c>
      <c r="L5" s="12" t="s">
        <v>6</v>
      </c>
      <c r="M5" s="12" t="s">
        <v>7</v>
      </c>
    </row>
    <row r="6" spans="1:13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6</v>
      </c>
      <c r="I6" s="10" t="s">
        <v>6</v>
      </c>
      <c r="J6" s="10" t="s">
        <v>9</v>
      </c>
      <c r="K6" s="10" t="s">
        <v>9</v>
      </c>
      <c r="L6" s="10" t="s">
        <v>10</v>
      </c>
      <c r="M6" s="10" t="s">
        <v>10</v>
      </c>
    </row>
    <row r="7" spans="1:13" x14ac:dyDescent="0.2">
      <c r="A7" s="171">
        <v>0</v>
      </c>
      <c r="B7" s="175" t="s">
        <v>33</v>
      </c>
      <c r="C7" s="175" t="s">
        <v>33</v>
      </c>
      <c r="D7" s="175" t="s">
        <v>33</v>
      </c>
      <c r="E7" s="175">
        <v>2.2799999999999998</v>
      </c>
      <c r="F7" s="175" t="s">
        <v>33</v>
      </c>
      <c r="G7" s="175" t="s">
        <v>33</v>
      </c>
      <c r="H7" s="175" t="s">
        <v>33</v>
      </c>
      <c r="I7" s="175" t="s">
        <v>33</v>
      </c>
      <c r="J7" s="175" t="s">
        <v>33</v>
      </c>
      <c r="K7" s="175">
        <v>1.84</v>
      </c>
      <c r="L7" s="177" t="s">
        <v>33</v>
      </c>
      <c r="M7" s="177" t="s">
        <v>33</v>
      </c>
    </row>
    <row r="8" spans="1:13" x14ac:dyDescent="0.2">
      <c r="A8" s="171">
        <v>1</v>
      </c>
      <c r="B8" s="175" t="s">
        <v>33</v>
      </c>
      <c r="C8" s="175" t="s">
        <v>33</v>
      </c>
      <c r="D8" s="175" t="s">
        <v>33</v>
      </c>
      <c r="E8" s="175">
        <v>2.17</v>
      </c>
      <c r="F8" s="175" t="s">
        <v>33</v>
      </c>
      <c r="G8" s="175" t="s">
        <v>33</v>
      </c>
      <c r="H8" s="175" t="s">
        <v>33</v>
      </c>
      <c r="I8" s="175" t="s">
        <v>33</v>
      </c>
      <c r="J8" s="175" t="s">
        <v>33</v>
      </c>
      <c r="K8" s="175">
        <v>1.77</v>
      </c>
      <c r="L8" s="177" t="s">
        <v>33</v>
      </c>
      <c r="M8" s="177" t="s">
        <v>33</v>
      </c>
    </row>
    <row r="9" spans="1:13" x14ac:dyDescent="0.2">
      <c r="A9" s="171">
        <v>2</v>
      </c>
      <c r="B9" s="175" t="s">
        <v>33</v>
      </c>
      <c r="C9" s="175" t="s">
        <v>33</v>
      </c>
      <c r="D9" s="175" t="s">
        <v>33</v>
      </c>
      <c r="E9" s="175">
        <v>2.23</v>
      </c>
      <c r="F9" s="175" t="s">
        <v>33</v>
      </c>
      <c r="G9" s="175" t="s">
        <v>33</v>
      </c>
      <c r="H9" s="175" t="s">
        <v>33</v>
      </c>
      <c r="I9" s="175" t="s">
        <v>33</v>
      </c>
      <c r="J9" s="175" t="s">
        <v>33</v>
      </c>
      <c r="K9" s="175">
        <v>1.82</v>
      </c>
      <c r="L9" s="177" t="s">
        <v>33</v>
      </c>
      <c r="M9" s="177" t="s">
        <v>33</v>
      </c>
    </row>
    <row r="10" spans="1:13" x14ac:dyDescent="0.2">
      <c r="A10" s="171">
        <v>3</v>
      </c>
      <c r="B10" s="175" t="s">
        <v>33</v>
      </c>
      <c r="C10" s="175" t="s">
        <v>33</v>
      </c>
      <c r="D10" s="175" t="s">
        <v>33</v>
      </c>
      <c r="E10" s="175">
        <v>2.2999999999999998</v>
      </c>
      <c r="F10" s="175" t="s">
        <v>33</v>
      </c>
      <c r="G10" s="175" t="s">
        <v>33</v>
      </c>
      <c r="H10" s="175" t="s">
        <v>33</v>
      </c>
      <c r="I10" s="175" t="s">
        <v>33</v>
      </c>
      <c r="J10" s="175" t="s">
        <v>33</v>
      </c>
      <c r="K10" s="175">
        <v>1.86</v>
      </c>
      <c r="L10" s="177" t="s">
        <v>33</v>
      </c>
      <c r="M10" s="177" t="s">
        <v>33</v>
      </c>
    </row>
    <row r="11" spans="1:13" x14ac:dyDescent="0.2">
      <c r="A11" s="171">
        <v>4</v>
      </c>
      <c r="B11" s="175" t="s">
        <v>33</v>
      </c>
      <c r="C11" s="175" t="s">
        <v>33</v>
      </c>
      <c r="D11" s="175" t="s">
        <v>33</v>
      </c>
      <c r="E11" s="175">
        <v>2.36</v>
      </c>
      <c r="F11" s="175" t="s">
        <v>33</v>
      </c>
      <c r="G11" s="175" t="s">
        <v>33</v>
      </c>
      <c r="H11" s="175" t="s">
        <v>33</v>
      </c>
      <c r="I11" s="175" t="s">
        <v>33</v>
      </c>
      <c r="J11" s="175" t="s">
        <v>33</v>
      </c>
      <c r="K11" s="175">
        <v>1.91</v>
      </c>
      <c r="L11" s="177" t="s">
        <v>33</v>
      </c>
      <c r="M11" s="177" t="s">
        <v>33</v>
      </c>
    </row>
    <row r="12" spans="1:13" x14ac:dyDescent="0.2">
      <c r="A12" s="171">
        <v>5</v>
      </c>
      <c r="B12" s="175" t="s">
        <v>33</v>
      </c>
      <c r="C12" s="175" t="s">
        <v>33</v>
      </c>
      <c r="D12" s="175" t="s">
        <v>33</v>
      </c>
      <c r="E12" s="175">
        <v>2.42</v>
      </c>
      <c r="F12" s="175" t="s">
        <v>33</v>
      </c>
      <c r="G12" s="175" t="s">
        <v>33</v>
      </c>
      <c r="H12" s="175" t="s">
        <v>33</v>
      </c>
      <c r="I12" s="175" t="s">
        <v>33</v>
      </c>
      <c r="J12" s="175" t="s">
        <v>33</v>
      </c>
      <c r="K12" s="175">
        <v>1.96</v>
      </c>
      <c r="L12" s="177" t="s">
        <v>33</v>
      </c>
      <c r="M12" s="177" t="s">
        <v>33</v>
      </c>
    </row>
    <row r="13" spans="1:13" x14ac:dyDescent="0.2">
      <c r="A13" s="171">
        <v>6</v>
      </c>
      <c r="B13" s="175" t="s">
        <v>33</v>
      </c>
      <c r="C13" s="175" t="s">
        <v>33</v>
      </c>
      <c r="D13" s="175" t="s">
        <v>33</v>
      </c>
      <c r="E13" s="175">
        <v>2.4900000000000002</v>
      </c>
      <c r="F13" s="175" t="s">
        <v>33</v>
      </c>
      <c r="G13" s="175" t="s">
        <v>33</v>
      </c>
      <c r="H13" s="175" t="s">
        <v>33</v>
      </c>
      <c r="I13" s="175" t="s">
        <v>33</v>
      </c>
      <c r="J13" s="175" t="s">
        <v>33</v>
      </c>
      <c r="K13" s="175">
        <v>2.0099999999999998</v>
      </c>
      <c r="L13" s="177" t="s">
        <v>33</v>
      </c>
      <c r="M13" s="177" t="s">
        <v>33</v>
      </c>
    </row>
    <row r="14" spans="1:13" x14ac:dyDescent="0.2">
      <c r="A14" s="171">
        <v>7</v>
      </c>
      <c r="B14" s="175" t="s">
        <v>33</v>
      </c>
      <c r="C14" s="175" t="s">
        <v>33</v>
      </c>
      <c r="D14" s="175" t="s">
        <v>33</v>
      </c>
      <c r="E14" s="175">
        <v>2.5499999999999998</v>
      </c>
      <c r="F14" s="175" t="s">
        <v>33</v>
      </c>
      <c r="G14" s="175" t="s">
        <v>33</v>
      </c>
      <c r="H14" s="175" t="s">
        <v>33</v>
      </c>
      <c r="I14" s="175" t="s">
        <v>33</v>
      </c>
      <c r="J14" s="175" t="s">
        <v>33</v>
      </c>
      <c r="K14" s="175">
        <v>2.06</v>
      </c>
      <c r="L14" s="177" t="s">
        <v>33</v>
      </c>
      <c r="M14" s="177" t="s">
        <v>33</v>
      </c>
    </row>
    <row r="15" spans="1:13" x14ac:dyDescent="0.2">
      <c r="A15" s="171">
        <v>8</v>
      </c>
      <c r="B15" s="175" t="s">
        <v>33</v>
      </c>
      <c r="C15" s="175" t="s">
        <v>33</v>
      </c>
      <c r="D15" s="175" t="s">
        <v>33</v>
      </c>
      <c r="E15" s="175">
        <v>2.61</v>
      </c>
      <c r="F15" s="175" t="s">
        <v>33</v>
      </c>
      <c r="G15" s="175" t="s">
        <v>33</v>
      </c>
      <c r="H15" s="175" t="s">
        <v>33</v>
      </c>
      <c r="I15" s="175" t="s">
        <v>33</v>
      </c>
      <c r="J15" s="175" t="s">
        <v>33</v>
      </c>
      <c r="K15" s="175">
        <v>2.11</v>
      </c>
      <c r="L15" s="177" t="s">
        <v>33</v>
      </c>
      <c r="M15" s="177" t="s">
        <v>33</v>
      </c>
    </row>
    <row r="16" spans="1:13" x14ac:dyDescent="0.2">
      <c r="A16" s="171">
        <v>9</v>
      </c>
      <c r="B16" s="175" t="s">
        <v>33</v>
      </c>
      <c r="C16" s="175" t="s">
        <v>33</v>
      </c>
      <c r="D16" s="175" t="s">
        <v>33</v>
      </c>
      <c r="E16" s="175">
        <v>2.68</v>
      </c>
      <c r="F16" s="175" t="s">
        <v>33</v>
      </c>
      <c r="G16" s="175" t="s">
        <v>33</v>
      </c>
      <c r="H16" s="175" t="s">
        <v>33</v>
      </c>
      <c r="I16" s="175" t="s">
        <v>33</v>
      </c>
      <c r="J16" s="175" t="s">
        <v>33</v>
      </c>
      <c r="K16" s="175">
        <v>2.15</v>
      </c>
      <c r="L16" s="177" t="s">
        <v>33</v>
      </c>
      <c r="M16" s="177" t="s">
        <v>33</v>
      </c>
    </row>
    <row r="17" spans="1:13" x14ac:dyDescent="0.2">
      <c r="A17" s="171">
        <v>10</v>
      </c>
      <c r="B17" s="175" t="s">
        <v>33</v>
      </c>
      <c r="C17" s="175" t="s">
        <v>33</v>
      </c>
      <c r="D17" s="175" t="s">
        <v>33</v>
      </c>
      <c r="E17" s="175">
        <v>2.74</v>
      </c>
      <c r="F17" s="175" t="s">
        <v>33</v>
      </c>
      <c r="G17" s="175" t="s">
        <v>33</v>
      </c>
      <c r="H17" s="175" t="s">
        <v>33</v>
      </c>
      <c r="I17" s="175" t="s">
        <v>33</v>
      </c>
      <c r="J17" s="175" t="s">
        <v>33</v>
      </c>
      <c r="K17" s="175">
        <v>2.2000000000000002</v>
      </c>
      <c r="L17" s="177" t="s">
        <v>33</v>
      </c>
      <c r="M17" s="177" t="s">
        <v>33</v>
      </c>
    </row>
    <row r="18" spans="1:13" x14ac:dyDescent="0.2">
      <c r="A18" s="171">
        <v>11</v>
      </c>
      <c r="B18" s="175" t="s">
        <v>33</v>
      </c>
      <c r="C18" s="175" t="s">
        <v>33</v>
      </c>
      <c r="D18" s="175" t="s">
        <v>33</v>
      </c>
      <c r="E18" s="175">
        <v>2.8</v>
      </c>
      <c r="F18" s="175" t="s">
        <v>33</v>
      </c>
      <c r="G18" s="175" t="s">
        <v>33</v>
      </c>
      <c r="H18" s="175" t="s">
        <v>33</v>
      </c>
      <c r="I18" s="175" t="s">
        <v>33</v>
      </c>
      <c r="J18" s="175" t="s">
        <v>33</v>
      </c>
      <c r="K18" s="175">
        <v>2.2400000000000002</v>
      </c>
      <c r="L18" s="177" t="s">
        <v>33</v>
      </c>
      <c r="M18" s="177" t="s">
        <v>33</v>
      </c>
    </row>
    <row r="19" spans="1:13" x14ac:dyDescent="0.2">
      <c r="A19" s="171">
        <v>12</v>
      </c>
      <c r="B19" s="175" t="s">
        <v>33</v>
      </c>
      <c r="C19" s="175" t="s">
        <v>33</v>
      </c>
      <c r="D19" s="175" t="s">
        <v>33</v>
      </c>
      <c r="E19" s="175">
        <v>2.86</v>
      </c>
      <c r="F19" s="175" t="s">
        <v>33</v>
      </c>
      <c r="G19" s="175" t="s">
        <v>33</v>
      </c>
      <c r="H19" s="175" t="s">
        <v>33</v>
      </c>
      <c r="I19" s="175" t="s">
        <v>33</v>
      </c>
      <c r="J19" s="175" t="s">
        <v>33</v>
      </c>
      <c r="K19" s="175">
        <v>2.2799999999999998</v>
      </c>
      <c r="L19" s="177" t="s">
        <v>33</v>
      </c>
      <c r="M19" s="177" t="s">
        <v>33</v>
      </c>
    </row>
    <row r="20" spans="1:13" x14ac:dyDescent="0.2">
      <c r="A20" s="171">
        <v>13</v>
      </c>
      <c r="B20" s="175" t="s">
        <v>33</v>
      </c>
      <c r="C20" s="175" t="s">
        <v>33</v>
      </c>
      <c r="D20" s="175" t="s">
        <v>33</v>
      </c>
      <c r="E20" s="175">
        <v>2.92</v>
      </c>
      <c r="F20" s="175" t="s">
        <v>33</v>
      </c>
      <c r="G20" s="175" t="s">
        <v>33</v>
      </c>
      <c r="H20" s="175" t="s">
        <v>33</v>
      </c>
      <c r="I20" s="175" t="s">
        <v>33</v>
      </c>
      <c r="J20" s="175" t="s">
        <v>33</v>
      </c>
      <c r="K20" s="175">
        <v>2.3199999999999998</v>
      </c>
      <c r="L20" s="177" t="s">
        <v>33</v>
      </c>
      <c r="M20" s="177" t="s">
        <v>33</v>
      </c>
    </row>
    <row r="21" spans="1:13" x14ac:dyDescent="0.2">
      <c r="A21" s="171">
        <v>14</v>
      </c>
      <c r="B21" s="175" t="s">
        <v>33</v>
      </c>
      <c r="C21" s="175" t="s">
        <v>33</v>
      </c>
      <c r="D21" s="175" t="s">
        <v>33</v>
      </c>
      <c r="E21" s="175">
        <v>2.97</v>
      </c>
      <c r="F21" s="175" t="s">
        <v>33</v>
      </c>
      <c r="G21" s="175" t="s">
        <v>33</v>
      </c>
      <c r="H21" s="175" t="s">
        <v>33</v>
      </c>
      <c r="I21" s="175" t="s">
        <v>33</v>
      </c>
      <c r="J21" s="175" t="s">
        <v>33</v>
      </c>
      <c r="K21" s="175">
        <v>2.35</v>
      </c>
      <c r="L21" s="177" t="s">
        <v>33</v>
      </c>
      <c r="M21" s="177" t="s">
        <v>33</v>
      </c>
    </row>
    <row r="22" spans="1:13" x14ac:dyDescent="0.2">
      <c r="A22" s="171">
        <v>15</v>
      </c>
      <c r="B22" s="175" t="s">
        <v>33</v>
      </c>
      <c r="C22" s="175" t="s">
        <v>33</v>
      </c>
      <c r="D22" s="175" t="s">
        <v>33</v>
      </c>
      <c r="E22" s="175">
        <v>3.06</v>
      </c>
      <c r="F22" s="175" t="s">
        <v>33</v>
      </c>
      <c r="G22" s="175" t="s">
        <v>33</v>
      </c>
      <c r="H22" s="175" t="s">
        <v>33</v>
      </c>
      <c r="I22" s="175" t="s">
        <v>33</v>
      </c>
      <c r="J22" s="175" t="s">
        <v>33</v>
      </c>
      <c r="K22" s="175">
        <v>2.41</v>
      </c>
      <c r="L22" s="177" t="s">
        <v>33</v>
      </c>
      <c r="M22" s="177" t="s">
        <v>33</v>
      </c>
    </row>
    <row r="23" spans="1:13" x14ac:dyDescent="0.2">
      <c r="A23" s="171">
        <v>16</v>
      </c>
      <c r="B23" s="175" t="s">
        <v>33</v>
      </c>
      <c r="C23" s="175" t="s">
        <v>33</v>
      </c>
      <c r="D23" s="175" t="s">
        <v>33</v>
      </c>
      <c r="E23" s="175">
        <v>3.17</v>
      </c>
      <c r="F23" s="175" t="s">
        <v>33</v>
      </c>
      <c r="G23" s="175" t="s">
        <v>33</v>
      </c>
      <c r="H23" s="175" t="s">
        <v>33</v>
      </c>
      <c r="I23" s="175" t="s">
        <v>33</v>
      </c>
      <c r="J23" s="175" t="s">
        <v>33</v>
      </c>
      <c r="K23" s="175">
        <v>2.5</v>
      </c>
      <c r="L23" s="177" t="s">
        <v>33</v>
      </c>
      <c r="M23" s="177" t="s">
        <v>33</v>
      </c>
    </row>
    <row r="24" spans="1:13" x14ac:dyDescent="0.2">
      <c r="A24" s="171">
        <v>17</v>
      </c>
      <c r="B24" s="175">
        <v>2.75</v>
      </c>
      <c r="C24" s="175">
        <v>2.75</v>
      </c>
      <c r="D24" s="175">
        <v>2.75</v>
      </c>
      <c r="E24" s="175">
        <v>3.27</v>
      </c>
      <c r="F24" s="175">
        <v>3.38</v>
      </c>
      <c r="G24" s="175">
        <v>4</v>
      </c>
      <c r="H24" s="175">
        <v>2.23</v>
      </c>
      <c r="I24" s="175">
        <v>2.23</v>
      </c>
      <c r="J24" s="175">
        <v>2.23</v>
      </c>
      <c r="K24" s="175">
        <v>2.59</v>
      </c>
      <c r="L24" s="175">
        <v>2.78</v>
      </c>
      <c r="M24" s="175">
        <v>3.22</v>
      </c>
    </row>
    <row r="25" spans="1:13" x14ac:dyDescent="0.2">
      <c r="A25" s="171">
        <v>18</v>
      </c>
      <c r="B25" s="175">
        <v>2.8</v>
      </c>
      <c r="C25" s="175">
        <v>2.81</v>
      </c>
      <c r="D25" s="175">
        <v>2.83</v>
      </c>
      <c r="E25" s="175">
        <v>3.37</v>
      </c>
      <c r="F25" s="175">
        <v>3.63</v>
      </c>
      <c r="G25" s="175">
        <v>4.29</v>
      </c>
      <c r="H25" s="175">
        <v>2.2799999999999998</v>
      </c>
      <c r="I25" s="175">
        <v>2.2799999999999998</v>
      </c>
      <c r="J25" s="175">
        <v>2.29</v>
      </c>
      <c r="K25" s="175">
        <v>2.69</v>
      </c>
      <c r="L25" s="175">
        <v>3.15</v>
      </c>
      <c r="M25" s="175">
        <v>3.55</v>
      </c>
    </row>
    <row r="26" spans="1:13" x14ac:dyDescent="0.2">
      <c r="A26" s="171">
        <v>19</v>
      </c>
      <c r="B26" s="175">
        <v>2.86</v>
      </c>
      <c r="C26" s="175">
        <v>2.87</v>
      </c>
      <c r="D26" s="175">
        <v>2.9</v>
      </c>
      <c r="E26" s="175">
        <v>3.47</v>
      </c>
      <c r="F26" s="175">
        <v>3.89</v>
      </c>
      <c r="G26" s="175">
        <v>4.5999999999999996</v>
      </c>
      <c r="H26" s="175">
        <v>2.3199999999999998</v>
      </c>
      <c r="I26" s="175">
        <v>2.34</v>
      </c>
      <c r="J26" s="175">
        <v>2.36</v>
      </c>
      <c r="K26" s="175">
        <v>2.79</v>
      </c>
      <c r="L26" s="175">
        <v>3.52</v>
      </c>
      <c r="M26" s="175">
        <v>3.9</v>
      </c>
    </row>
    <row r="27" spans="1:13" x14ac:dyDescent="0.2">
      <c r="A27" s="171">
        <v>20</v>
      </c>
      <c r="B27" s="175">
        <v>2.91</v>
      </c>
      <c r="C27" s="175">
        <v>2.94</v>
      </c>
      <c r="D27" s="175">
        <v>2.98</v>
      </c>
      <c r="E27" s="175">
        <v>3.58</v>
      </c>
      <c r="F27" s="175">
        <v>4.1500000000000004</v>
      </c>
      <c r="G27" s="175">
        <v>4.91</v>
      </c>
      <c r="H27" s="175">
        <v>2.37</v>
      </c>
      <c r="I27" s="175">
        <v>2.39</v>
      </c>
      <c r="J27" s="175">
        <v>2.4300000000000002</v>
      </c>
      <c r="K27" s="175">
        <v>2.89</v>
      </c>
      <c r="L27" s="175">
        <v>3.91</v>
      </c>
      <c r="M27" s="175">
        <v>4.25</v>
      </c>
    </row>
    <row r="28" spans="1:13" x14ac:dyDescent="0.2">
      <c r="A28" s="171">
        <v>21</v>
      </c>
      <c r="B28" s="175">
        <v>2.97</v>
      </c>
      <c r="C28" s="175">
        <v>3</v>
      </c>
      <c r="D28" s="175">
        <v>3.07</v>
      </c>
      <c r="E28" s="175">
        <v>3.69</v>
      </c>
      <c r="F28" s="175">
        <v>4.43</v>
      </c>
      <c r="G28" s="175">
        <v>5.23</v>
      </c>
      <c r="H28" s="175">
        <v>2.41</v>
      </c>
      <c r="I28" s="175">
        <v>2.44</v>
      </c>
      <c r="J28" s="175">
        <v>2.5</v>
      </c>
      <c r="K28" s="175">
        <v>3</v>
      </c>
      <c r="L28" s="175">
        <v>4.32</v>
      </c>
      <c r="M28" s="175">
        <v>4.63</v>
      </c>
    </row>
    <row r="29" spans="1:13" x14ac:dyDescent="0.2">
      <c r="A29" s="171">
        <v>22</v>
      </c>
      <c r="B29" s="175">
        <v>3.02</v>
      </c>
      <c r="C29" s="175">
        <v>3.06</v>
      </c>
      <c r="D29" s="175">
        <v>3.15</v>
      </c>
      <c r="E29" s="175">
        <v>3.81</v>
      </c>
      <c r="F29" s="175">
        <v>5.57</v>
      </c>
      <c r="G29" s="175">
        <v>5.58</v>
      </c>
      <c r="H29" s="175">
        <v>2.4500000000000002</v>
      </c>
      <c r="I29" s="175">
        <v>2.4900000000000002</v>
      </c>
      <c r="J29" s="175">
        <v>2.57</v>
      </c>
      <c r="K29" s="175">
        <v>3.11</v>
      </c>
      <c r="L29" s="175">
        <v>4.74</v>
      </c>
      <c r="M29" s="175">
        <v>5.03</v>
      </c>
    </row>
    <row r="30" spans="1:13" x14ac:dyDescent="0.2">
      <c r="A30" s="171">
        <v>23</v>
      </c>
      <c r="B30" s="175">
        <v>3.07</v>
      </c>
      <c r="C30" s="175">
        <v>3.13</v>
      </c>
      <c r="D30" s="175">
        <v>3.24</v>
      </c>
      <c r="E30" s="175">
        <v>3.93</v>
      </c>
      <c r="F30" s="175">
        <v>5.86</v>
      </c>
      <c r="G30" s="175">
        <v>5.94</v>
      </c>
      <c r="H30" s="175">
        <v>2.4900000000000002</v>
      </c>
      <c r="I30" s="175">
        <v>2.54</v>
      </c>
      <c r="J30" s="175">
        <v>2.64</v>
      </c>
      <c r="K30" s="175">
        <v>3.23</v>
      </c>
      <c r="L30" s="175">
        <v>5.17</v>
      </c>
      <c r="M30" s="175">
        <v>5.44</v>
      </c>
    </row>
    <row r="31" spans="1:13" x14ac:dyDescent="0.2">
      <c r="A31" s="171">
        <v>24</v>
      </c>
      <c r="B31" s="175">
        <v>3.12</v>
      </c>
      <c r="C31" s="175">
        <v>3.19</v>
      </c>
      <c r="D31" s="175">
        <v>3.33</v>
      </c>
      <c r="E31" s="175">
        <v>4.07</v>
      </c>
      <c r="F31" s="175">
        <v>6.18</v>
      </c>
      <c r="G31" s="175">
        <v>6.33</v>
      </c>
      <c r="H31" s="175">
        <v>2.52</v>
      </c>
      <c r="I31" s="175">
        <v>2.58</v>
      </c>
      <c r="J31" s="175">
        <v>2.71</v>
      </c>
      <c r="K31" s="175">
        <v>3.35</v>
      </c>
      <c r="L31" s="175">
        <v>5.63</v>
      </c>
      <c r="M31" s="175">
        <v>5.87</v>
      </c>
    </row>
    <row r="32" spans="1:13" x14ac:dyDescent="0.2">
      <c r="A32" s="171">
        <v>25</v>
      </c>
      <c r="B32" s="175">
        <v>3.28</v>
      </c>
      <c r="C32" s="175">
        <v>3.37</v>
      </c>
      <c r="D32" s="175">
        <v>3.54</v>
      </c>
      <c r="E32" s="175">
        <v>4.25</v>
      </c>
      <c r="F32" s="175">
        <v>6.75</v>
      </c>
      <c r="G32" s="175">
        <v>6.99</v>
      </c>
      <c r="H32" s="175">
        <v>2.63</v>
      </c>
      <c r="I32" s="175">
        <v>2.71</v>
      </c>
      <c r="J32" s="175">
        <v>2.87</v>
      </c>
      <c r="K32" s="175">
        <v>3.51</v>
      </c>
      <c r="L32" s="175">
        <v>6.22</v>
      </c>
      <c r="M32" s="175">
        <v>6.55</v>
      </c>
    </row>
    <row r="33" spans="1:13" x14ac:dyDescent="0.2">
      <c r="A33" s="171">
        <v>26</v>
      </c>
      <c r="B33" s="175">
        <v>3.4</v>
      </c>
      <c r="C33" s="175">
        <v>3.49</v>
      </c>
      <c r="D33" s="175">
        <v>3.68</v>
      </c>
      <c r="E33" s="175">
        <v>4.4400000000000004</v>
      </c>
      <c r="F33" s="175">
        <v>7.07</v>
      </c>
      <c r="G33" s="175">
        <v>7.3</v>
      </c>
      <c r="H33" s="175">
        <v>2.73</v>
      </c>
      <c r="I33" s="175">
        <v>2.82</v>
      </c>
      <c r="J33" s="175">
        <v>2.98</v>
      </c>
      <c r="K33" s="175">
        <v>3.64</v>
      </c>
      <c r="L33" s="175">
        <v>6.47</v>
      </c>
      <c r="M33" s="175">
        <v>6.83</v>
      </c>
    </row>
    <row r="34" spans="1:13" x14ac:dyDescent="0.2">
      <c r="A34" s="171">
        <v>27</v>
      </c>
      <c r="B34" s="175">
        <v>3.53</v>
      </c>
      <c r="C34" s="175">
        <v>3.63</v>
      </c>
      <c r="D34" s="175">
        <v>3.83</v>
      </c>
      <c r="E34" s="175">
        <v>4.6399999999999997</v>
      </c>
      <c r="F34" s="175">
        <v>7.42</v>
      </c>
      <c r="G34" s="175">
        <v>7.63</v>
      </c>
      <c r="H34" s="175">
        <v>2.84</v>
      </c>
      <c r="I34" s="175">
        <v>2.92</v>
      </c>
      <c r="J34" s="175">
        <v>3.09</v>
      </c>
      <c r="K34" s="175">
        <v>3.77</v>
      </c>
      <c r="L34" s="175">
        <v>6.74</v>
      </c>
      <c r="M34" s="175">
        <v>7.12</v>
      </c>
    </row>
    <row r="35" spans="1:13" x14ac:dyDescent="0.2">
      <c r="A35" s="171">
        <v>28</v>
      </c>
      <c r="B35" s="175">
        <v>3.66</v>
      </c>
      <c r="C35" s="175">
        <v>3.77</v>
      </c>
      <c r="D35" s="175">
        <v>3.98</v>
      </c>
      <c r="E35" s="175">
        <v>4.8499999999999996</v>
      </c>
      <c r="F35" s="175">
        <v>7.78</v>
      </c>
      <c r="G35" s="175">
        <v>7.98</v>
      </c>
      <c r="H35" s="175">
        <v>2.95</v>
      </c>
      <c r="I35" s="175">
        <v>3.03</v>
      </c>
      <c r="J35" s="175">
        <v>3.21</v>
      </c>
      <c r="K35" s="175">
        <v>3.91</v>
      </c>
      <c r="L35" s="175">
        <v>7.01</v>
      </c>
      <c r="M35" s="175">
        <v>7.43</v>
      </c>
    </row>
    <row r="36" spans="1:13" x14ac:dyDescent="0.2">
      <c r="A36" s="171">
        <v>29</v>
      </c>
      <c r="B36" s="175">
        <v>3.79</v>
      </c>
      <c r="C36" s="175">
        <v>3.91</v>
      </c>
      <c r="D36" s="175">
        <v>4.1399999999999997</v>
      </c>
      <c r="E36" s="175">
        <v>5.07</v>
      </c>
      <c r="F36" s="175">
        <v>8.15</v>
      </c>
      <c r="G36" s="175">
        <v>8.35</v>
      </c>
      <c r="H36" s="175">
        <v>3.06</v>
      </c>
      <c r="I36" s="175">
        <v>3.15</v>
      </c>
      <c r="J36" s="175">
        <v>3.33</v>
      </c>
      <c r="K36" s="175">
        <v>4.0599999999999996</v>
      </c>
      <c r="L36" s="175">
        <v>7.3</v>
      </c>
      <c r="M36" s="175">
        <v>7.76</v>
      </c>
    </row>
    <row r="37" spans="1:13" x14ac:dyDescent="0.2">
      <c r="A37" s="171">
        <v>30</v>
      </c>
      <c r="B37" s="175">
        <v>3.93</v>
      </c>
      <c r="C37" s="175">
        <v>4.0599999999999996</v>
      </c>
      <c r="D37" s="175">
        <v>4.3</v>
      </c>
      <c r="E37" s="175">
        <v>5.3</v>
      </c>
      <c r="F37" s="175">
        <v>7.71</v>
      </c>
      <c r="G37" s="175">
        <v>8.7200000000000006</v>
      </c>
      <c r="H37" s="175">
        <v>3.17</v>
      </c>
      <c r="I37" s="175">
        <v>3.27</v>
      </c>
      <c r="J37" s="175">
        <v>3.46</v>
      </c>
      <c r="K37" s="175">
        <v>4.21</v>
      </c>
      <c r="L37" s="175">
        <v>7.6</v>
      </c>
      <c r="M37" s="175">
        <v>8.1</v>
      </c>
    </row>
    <row r="38" spans="1:13" x14ac:dyDescent="0.2">
      <c r="A38" s="171">
        <v>31</v>
      </c>
      <c r="B38" s="175">
        <v>4.08</v>
      </c>
      <c r="C38" s="175">
        <v>4.21</v>
      </c>
      <c r="D38" s="175">
        <v>4.47</v>
      </c>
      <c r="E38" s="175">
        <v>5.53</v>
      </c>
      <c r="F38" s="175">
        <v>8.1199999999999992</v>
      </c>
      <c r="G38" s="175">
        <v>9.11</v>
      </c>
      <c r="H38" s="175">
        <v>3.3</v>
      </c>
      <c r="I38" s="175">
        <v>3.39</v>
      </c>
      <c r="J38" s="175">
        <v>3.59</v>
      </c>
      <c r="K38" s="175">
        <v>4.37</v>
      </c>
      <c r="L38" s="175">
        <v>7.92</v>
      </c>
      <c r="M38" s="175">
        <v>8.4600000000000009</v>
      </c>
    </row>
    <row r="39" spans="1:13" x14ac:dyDescent="0.2">
      <c r="A39" s="171">
        <v>32</v>
      </c>
      <c r="B39" s="175">
        <v>4.2300000000000004</v>
      </c>
      <c r="C39" s="175">
        <v>4.37</v>
      </c>
      <c r="D39" s="175">
        <v>4.6500000000000004</v>
      </c>
      <c r="E39" s="175">
        <v>5.78</v>
      </c>
      <c r="F39" s="175">
        <v>8.5399999999999991</v>
      </c>
      <c r="G39" s="175">
        <v>9.52</v>
      </c>
      <c r="H39" s="175">
        <v>3.42</v>
      </c>
      <c r="I39" s="175">
        <v>3.52</v>
      </c>
      <c r="J39" s="175">
        <v>3.73</v>
      </c>
      <c r="K39" s="175">
        <v>4.54</v>
      </c>
      <c r="L39" s="175">
        <v>8.26</v>
      </c>
      <c r="M39" s="175">
        <v>8.85</v>
      </c>
    </row>
    <row r="40" spans="1:13" x14ac:dyDescent="0.2">
      <c r="A40" s="171">
        <v>33</v>
      </c>
      <c r="B40" s="175">
        <v>4.38</v>
      </c>
      <c r="C40" s="175">
        <v>4.53</v>
      </c>
      <c r="D40" s="175">
        <v>4.84</v>
      </c>
      <c r="E40" s="175">
        <v>6.05</v>
      </c>
      <c r="F40" s="175">
        <v>8.99</v>
      </c>
      <c r="G40" s="175">
        <v>9.9499999999999993</v>
      </c>
      <c r="H40" s="175">
        <v>3.55</v>
      </c>
      <c r="I40" s="175">
        <v>3.66</v>
      </c>
      <c r="J40" s="175">
        <v>3.87</v>
      </c>
      <c r="K40" s="175">
        <v>4.71</v>
      </c>
      <c r="L40" s="175">
        <v>8.61</v>
      </c>
      <c r="M40" s="175">
        <v>9.23</v>
      </c>
    </row>
    <row r="41" spans="1:13" x14ac:dyDescent="0.2">
      <c r="A41" s="171">
        <v>34</v>
      </c>
      <c r="B41" s="175">
        <v>4.54</v>
      </c>
      <c r="C41" s="175">
        <v>4.7</v>
      </c>
      <c r="D41" s="175">
        <v>5.03</v>
      </c>
      <c r="E41" s="175">
        <v>6.32</v>
      </c>
      <c r="F41" s="175">
        <v>9.4700000000000006</v>
      </c>
      <c r="G41" s="175">
        <v>10.42</v>
      </c>
      <c r="H41" s="175">
        <v>3.69</v>
      </c>
      <c r="I41" s="175">
        <v>3.8</v>
      </c>
      <c r="J41" s="175">
        <v>4.0199999999999996</v>
      </c>
      <c r="K41" s="175">
        <v>4.9000000000000004</v>
      </c>
      <c r="L41" s="175">
        <v>8.98</v>
      </c>
      <c r="M41" s="175">
        <v>9.6300000000000008</v>
      </c>
    </row>
    <row r="42" spans="1:13" x14ac:dyDescent="0.2">
      <c r="A42" s="171">
        <v>35</v>
      </c>
      <c r="B42" s="175">
        <v>4.75</v>
      </c>
      <c r="C42" s="175">
        <v>4.93</v>
      </c>
      <c r="D42" s="175">
        <v>5.28</v>
      </c>
      <c r="E42" s="175">
        <v>6.7</v>
      </c>
      <c r="F42" s="175">
        <v>10.119999999999999</v>
      </c>
      <c r="G42" s="175">
        <v>11.05</v>
      </c>
      <c r="H42" s="175">
        <v>3.87</v>
      </c>
      <c r="I42" s="175">
        <v>3.98</v>
      </c>
      <c r="J42" s="175">
        <v>4.21</v>
      </c>
      <c r="K42" s="175">
        <v>5.14</v>
      </c>
      <c r="L42" s="175">
        <v>9.48</v>
      </c>
      <c r="M42" s="175">
        <v>10.18</v>
      </c>
    </row>
    <row r="43" spans="1:13" x14ac:dyDescent="0.2">
      <c r="A43" s="171">
        <v>36</v>
      </c>
      <c r="B43" s="175">
        <v>4.95</v>
      </c>
      <c r="C43" s="175">
        <v>5.14</v>
      </c>
      <c r="D43" s="175">
        <v>5.5</v>
      </c>
      <c r="E43" s="175">
        <v>6.97</v>
      </c>
      <c r="F43" s="175">
        <v>10.59</v>
      </c>
      <c r="G43" s="175">
        <v>11.55</v>
      </c>
      <c r="H43" s="175">
        <v>4.0599999999999996</v>
      </c>
      <c r="I43" s="175">
        <v>4.18</v>
      </c>
      <c r="J43" s="175">
        <v>4.42</v>
      </c>
      <c r="K43" s="175">
        <v>5.38</v>
      </c>
      <c r="L43" s="175">
        <v>9.83</v>
      </c>
      <c r="M43" s="175">
        <v>10.56</v>
      </c>
    </row>
    <row r="44" spans="1:13" x14ac:dyDescent="0.2">
      <c r="A44" s="171">
        <v>37</v>
      </c>
      <c r="B44" s="175">
        <v>5.16</v>
      </c>
      <c r="C44" s="175">
        <v>5.35</v>
      </c>
      <c r="D44" s="175">
        <v>5.73</v>
      </c>
      <c r="E44" s="175">
        <v>7.25</v>
      </c>
      <c r="F44" s="175">
        <v>11.09</v>
      </c>
      <c r="G44" s="175">
        <v>12.08</v>
      </c>
      <c r="H44" s="175">
        <v>4.26</v>
      </c>
      <c r="I44" s="175">
        <v>4.38</v>
      </c>
      <c r="J44" s="175">
        <v>4.63</v>
      </c>
      <c r="K44" s="175">
        <v>5.63</v>
      </c>
      <c r="L44" s="175">
        <v>10.18</v>
      </c>
      <c r="M44" s="175">
        <v>10.95</v>
      </c>
    </row>
    <row r="45" spans="1:13" x14ac:dyDescent="0.2">
      <c r="A45" s="171">
        <v>38</v>
      </c>
      <c r="B45" s="175">
        <v>5.39</v>
      </c>
      <c r="C45" s="175">
        <v>5.58</v>
      </c>
      <c r="D45" s="175">
        <v>5.98</v>
      </c>
      <c r="E45" s="175">
        <v>7.55</v>
      </c>
      <c r="F45" s="175">
        <v>11.61</v>
      </c>
      <c r="G45" s="175">
        <v>12.64</v>
      </c>
      <c r="H45" s="175">
        <v>4.47</v>
      </c>
      <c r="I45" s="175">
        <v>4.5999999999999996</v>
      </c>
      <c r="J45" s="175">
        <v>4.8600000000000003</v>
      </c>
      <c r="K45" s="175">
        <v>5.9</v>
      </c>
      <c r="L45" s="175">
        <v>10.55</v>
      </c>
      <c r="M45" s="175">
        <v>11.36</v>
      </c>
    </row>
    <row r="46" spans="1:13" x14ac:dyDescent="0.2">
      <c r="A46" s="171">
        <v>39</v>
      </c>
      <c r="B46" s="175">
        <v>5.62</v>
      </c>
      <c r="C46" s="175">
        <v>5.82</v>
      </c>
      <c r="D46" s="175">
        <v>6.23</v>
      </c>
      <c r="E46" s="175">
        <v>7.86</v>
      </c>
      <c r="F46" s="175">
        <v>12.16</v>
      </c>
      <c r="G46" s="175">
        <v>13.23</v>
      </c>
      <c r="H46" s="175">
        <v>4.6900000000000004</v>
      </c>
      <c r="I46" s="175">
        <v>4.83</v>
      </c>
      <c r="J46" s="175">
        <v>5.0999999999999996</v>
      </c>
      <c r="K46" s="175">
        <v>6.18</v>
      </c>
      <c r="L46" s="175">
        <v>10.92</v>
      </c>
      <c r="M46" s="175">
        <v>11.78</v>
      </c>
    </row>
    <row r="47" spans="1:13" x14ac:dyDescent="0.2">
      <c r="A47" s="171">
        <v>40</v>
      </c>
      <c r="B47" s="175">
        <v>5.86</v>
      </c>
      <c r="C47" s="175">
        <v>6.07</v>
      </c>
      <c r="D47" s="175">
        <v>6.5</v>
      </c>
      <c r="E47" s="175">
        <v>8.18</v>
      </c>
      <c r="F47" s="175">
        <v>12.74</v>
      </c>
      <c r="G47" s="175">
        <v>13.85</v>
      </c>
      <c r="H47" s="175">
        <v>4.93</v>
      </c>
      <c r="I47" s="175">
        <v>5.07</v>
      </c>
      <c r="J47" s="175">
        <v>5.35</v>
      </c>
      <c r="K47" s="175">
        <v>6.48</v>
      </c>
      <c r="L47" s="175">
        <v>11.32</v>
      </c>
      <c r="M47" s="175">
        <v>12.22</v>
      </c>
    </row>
    <row r="48" spans="1:13" x14ac:dyDescent="0.2">
      <c r="A48" s="171">
        <v>41</v>
      </c>
      <c r="B48" s="175">
        <v>6.11</v>
      </c>
      <c r="C48" s="175">
        <v>6.33</v>
      </c>
      <c r="D48" s="175">
        <v>6.77</v>
      </c>
      <c r="E48" s="175">
        <v>8.5299999999999994</v>
      </c>
      <c r="F48" s="175">
        <v>13.35</v>
      </c>
      <c r="G48" s="175">
        <v>14.51</v>
      </c>
      <c r="H48" s="175">
        <v>5.18</v>
      </c>
      <c r="I48" s="175">
        <v>5.32</v>
      </c>
      <c r="J48" s="175">
        <v>5.61</v>
      </c>
      <c r="K48" s="175">
        <v>6.79</v>
      </c>
      <c r="L48" s="175">
        <v>11.73</v>
      </c>
      <c r="M48" s="175">
        <v>12.69</v>
      </c>
    </row>
    <row r="49" spans="1:13" x14ac:dyDescent="0.2">
      <c r="A49" s="171">
        <v>42</v>
      </c>
      <c r="B49" s="175">
        <v>6.38</v>
      </c>
      <c r="C49" s="175">
        <v>6.61</v>
      </c>
      <c r="D49" s="175">
        <v>7.06</v>
      </c>
      <c r="E49" s="175">
        <v>8.8800000000000008</v>
      </c>
      <c r="F49" s="175">
        <v>13.99</v>
      </c>
      <c r="G49" s="175">
        <v>15.19</v>
      </c>
      <c r="H49" s="175">
        <v>5.44</v>
      </c>
      <c r="I49" s="175">
        <v>5.59</v>
      </c>
      <c r="J49" s="175">
        <v>5.89</v>
      </c>
      <c r="K49" s="175">
        <v>7.11</v>
      </c>
      <c r="L49" s="175">
        <v>12.15</v>
      </c>
      <c r="M49" s="175">
        <v>13.17</v>
      </c>
    </row>
    <row r="50" spans="1:13" x14ac:dyDescent="0.2">
      <c r="A50" s="171">
        <v>43</v>
      </c>
      <c r="B50" s="175">
        <v>6.65</v>
      </c>
      <c r="C50" s="175">
        <v>6.89</v>
      </c>
      <c r="D50" s="175">
        <v>7.36</v>
      </c>
      <c r="E50" s="175">
        <v>9.23</v>
      </c>
      <c r="F50" s="175">
        <v>14.64</v>
      </c>
      <c r="G50" s="175">
        <v>15.89</v>
      </c>
      <c r="H50" s="175">
        <v>5.71</v>
      </c>
      <c r="I50" s="175">
        <v>5.87</v>
      </c>
      <c r="J50" s="175">
        <v>6.19</v>
      </c>
      <c r="K50" s="175">
        <v>7.46</v>
      </c>
      <c r="L50" s="175">
        <v>12.59</v>
      </c>
      <c r="M50" s="175">
        <v>13.67</v>
      </c>
    </row>
    <row r="51" spans="1:13" x14ac:dyDescent="0.2">
      <c r="A51" s="171">
        <v>44</v>
      </c>
      <c r="B51" s="175">
        <v>6.94</v>
      </c>
      <c r="C51" s="175">
        <v>7.18</v>
      </c>
      <c r="D51" s="175">
        <v>7.67</v>
      </c>
      <c r="E51" s="175">
        <v>9.61</v>
      </c>
      <c r="F51" s="175">
        <v>15.33</v>
      </c>
      <c r="G51" s="175">
        <v>16.61</v>
      </c>
      <c r="H51" s="175">
        <v>6</v>
      </c>
      <c r="I51" s="175">
        <v>6.17</v>
      </c>
      <c r="J51" s="175">
        <v>6.5</v>
      </c>
      <c r="K51" s="175">
        <v>7.82</v>
      </c>
      <c r="L51" s="175">
        <v>13.05</v>
      </c>
      <c r="M51" s="175">
        <v>14.19</v>
      </c>
    </row>
    <row r="52" spans="1:13" x14ac:dyDescent="0.2">
      <c r="A52" s="171">
        <v>45</v>
      </c>
      <c r="B52" s="175">
        <v>7.32</v>
      </c>
      <c r="C52" s="175">
        <v>7.58</v>
      </c>
      <c r="D52" s="175">
        <v>8.09</v>
      </c>
      <c r="E52" s="175">
        <v>10.130000000000001</v>
      </c>
      <c r="F52" s="175">
        <v>16.3</v>
      </c>
      <c r="G52" s="175">
        <v>17.63</v>
      </c>
      <c r="H52" s="175">
        <v>6.39</v>
      </c>
      <c r="I52" s="175">
        <v>6.56</v>
      </c>
      <c r="J52" s="175">
        <v>6.91</v>
      </c>
      <c r="K52" s="175">
        <v>8.3000000000000007</v>
      </c>
      <c r="L52" s="175">
        <v>13.67</v>
      </c>
      <c r="M52" s="175">
        <v>14.91</v>
      </c>
    </row>
    <row r="53" spans="1:13" x14ac:dyDescent="0.2">
      <c r="A53" s="171">
        <v>46</v>
      </c>
      <c r="B53" s="175">
        <v>7.69</v>
      </c>
      <c r="C53" s="175">
        <v>7.96</v>
      </c>
      <c r="D53" s="175">
        <v>8.49</v>
      </c>
      <c r="E53" s="175">
        <v>10.61</v>
      </c>
      <c r="F53" s="175">
        <v>17.010000000000002</v>
      </c>
      <c r="G53" s="175">
        <v>18.5</v>
      </c>
      <c r="H53" s="175">
        <v>6.68</v>
      </c>
      <c r="I53" s="175">
        <v>6.86</v>
      </c>
      <c r="J53" s="175">
        <v>7.22</v>
      </c>
      <c r="K53" s="175">
        <v>8.67</v>
      </c>
      <c r="L53" s="175">
        <v>14.24</v>
      </c>
      <c r="M53" s="175">
        <v>15.64</v>
      </c>
    </row>
    <row r="54" spans="1:13" x14ac:dyDescent="0.2">
      <c r="A54" s="171">
        <v>47</v>
      </c>
      <c r="B54" s="175">
        <v>8.08</v>
      </c>
      <c r="C54" s="175">
        <v>8.36</v>
      </c>
      <c r="D54" s="175">
        <v>8.91</v>
      </c>
      <c r="E54" s="175">
        <v>11.12</v>
      </c>
      <c r="F54" s="175">
        <v>17.77</v>
      </c>
      <c r="G54" s="175">
        <v>19.41</v>
      </c>
      <c r="H54" s="175">
        <v>6.98</v>
      </c>
      <c r="I54" s="175">
        <v>7.17</v>
      </c>
      <c r="J54" s="175">
        <v>7.54</v>
      </c>
      <c r="K54" s="175">
        <v>9.0500000000000007</v>
      </c>
      <c r="L54" s="175">
        <v>14.82</v>
      </c>
      <c r="M54" s="175">
        <v>16.41</v>
      </c>
    </row>
    <row r="55" spans="1:13" x14ac:dyDescent="0.2">
      <c r="A55" s="171">
        <v>48</v>
      </c>
      <c r="B55" s="175">
        <v>8.49</v>
      </c>
      <c r="C55" s="175">
        <v>8.7799999999999994</v>
      </c>
      <c r="D55" s="175">
        <v>9.35</v>
      </c>
      <c r="E55" s="175">
        <v>11.66</v>
      </c>
      <c r="F55" s="175">
        <v>18.57</v>
      </c>
      <c r="G55" s="175">
        <v>20.350000000000001</v>
      </c>
      <c r="H55" s="175">
        <v>7.3</v>
      </c>
      <c r="I55" s="175">
        <v>7.49</v>
      </c>
      <c r="J55" s="175">
        <v>7.88</v>
      </c>
      <c r="K55" s="175">
        <v>9.4499999999999993</v>
      </c>
      <c r="L55" s="175">
        <v>15.41</v>
      </c>
      <c r="M55" s="175">
        <v>17.190000000000001</v>
      </c>
    </row>
    <row r="56" spans="1:13" x14ac:dyDescent="0.2">
      <c r="A56" s="171">
        <v>49</v>
      </c>
      <c r="B56" s="175">
        <v>8.92</v>
      </c>
      <c r="C56" s="175">
        <v>9.2200000000000006</v>
      </c>
      <c r="D56" s="175">
        <v>9.82</v>
      </c>
      <c r="E56" s="175">
        <v>12.22</v>
      </c>
      <c r="F56" s="175">
        <v>19.399999999999999</v>
      </c>
      <c r="G56" s="175">
        <v>21.35</v>
      </c>
      <c r="H56" s="175">
        <v>7.63</v>
      </c>
      <c r="I56" s="175">
        <v>7.83</v>
      </c>
      <c r="J56" s="175">
        <v>8.23</v>
      </c>
      <c r="K56" s="175">
        <v>9.86</v>
      </c>
      <c r="L56" s="175">
        <v>16.02</v>
      </c>
      <c r="M56" s="175">
        <v>17.989999999999998</v>
      </c>
    </row>
    <row r="57" spans="1:13" x14ac:dyDescent="0.2">
      <c r="A57" s="171">
        <v>50</v>
      </c>
      <c r="B57" s="175">
        <v>9.3699999999999992</v>
      </c>
      <c r="C57" s="175">
        <v>9.68</v>
      </c>
      <c r="D57" s="175">
        <v>10.31</v>
      </c>
      <c r="E57" s="175">
        <v>12.81</v>
      </c>
      <c r="F57" s="175">
        <v>20.28</v>
      </c>
      <c r="G57" s="175">
        <v>22.4</v>
      </c>
      <c r="H57" s="175">
        <v>7.97</v>
      </c>
      <c r="I57" s="175">
        <v>8.18</v>
      </c>
      <c r="J57" s="175">
        <v>8.6</v>
      </c>
      <c r="K57" s="175">
        <v>10.28</v>
      </c>
      <c r="L57" s="175">
        <v>16.66</v>
      </c>
      <c r="M57" s="175">
        <v>18.809999999999999</v>
      </c>
    </row>
    <row r="58" spans="1:13" x14ac:dyDescent="0.2">
      <c r="A58" s="171">
        <v>51</v>
      </c>
      <c r="B58" s="175">
        <v>9.85</v>
      </c>
      <c r="C58" s="175">
        <v>10.17</v>
      </c>
      <c r="D58" s="175">
        <v>10.82</v>
      </c>
      <c r="E58" s="175">
        <v>13.43</v>
      </c>
      <c r="F58" s="175">
        <v>21.21</v>
      </c>
      <c r="G58" s="175">
        <v>23.51</v>
      </c>
      <c r="H58" s="175">
        <v>8.33</v>
      </c>
      <c r="I58" s="175">
        <v>8.5500000000000007</v>
      </c>
      <c r="J58" s="175">
        <v>8.98</v>
      </c>
      <c r="K58" s="175">
        <v>10.72</v>
      </c>
      <c r="L58" s="175">
        <v>17.32</v>
      </c>
      <c r="M58" s="175">
        <v>19.670000000000002</v>
      </c>
    </row>
    <row r="59" spans="1:13" x14ac:dyDescent="0.2">
      <c r="A59" s="171">
        <v>52</v>
      </c>
      <c r="B59" s="175">
        <v>10.35</v>
      </c>
      <c r="C59" s="175">
        <v>10.69</v>
      </c>
      <c r="D59" s="175">
        <v>11.37</v>
      </c>
      <c r="E59" s="175">
        <v>14.08</v>
      </c>
      <c r="F59" s="175">
        <v>22.2</v>
      </c>
      <c r="G59" s="175">
        <v>24.7</v>
      </c>
      <c r="H59" s="175">
        <v>8.7100000000000009</v>
      </c>
      <c r="I59" s="175">
        <v>8.93</v>
      </c>
      <c r="J59" s="175">
        <v>9.3800000000000008</v>
      </c>
      <c r="K59" s="175">
        <v>11.18</v>
      </c>
      <c r="L59" s="175">
        <v>18</v>
      </c>
      <c r="M59" s="175">
        <v>20.55</v>
      </c>
    </row>
    <row r="60" spans="1:13" x14ac:dyDescent="0.2">
      <c r="A60" s="171">
        <v>53</v>
      </c>
      <c r="B60" s="175">
        <v>10.88</v>
      </c>
      <c r="C60" s="175">
        <v>11.23</v>
      </c>
      <c r="D60" s="175">
        <v>11.94</v>
      </c>
      <c r="E60" s="175">
        <v>14.77</v>
      </c>
      <c r="F60" s="175">
        <v>23.24</v>
      </c>
      <c r="G60" s="175">
        <v>25.95</v>
      </c>
      <c r="H60" s="175">
        <v>9.1</v>
      </c>
      <c r="I60" s="175">
        <v>9.33</v>
      </c>
      <c r="J60" s="175">
        <v>9.8000000000000007</v>
      </c>
      <c r="K60" s="175">
        <v>11.66</v>
      </c>
      <c r="L60" s="175">
        <v>18.690000000000001</v>
      </c>
      <c r="M60" s="175">
        <v>21.47</v>
      </c>
    </row>
    <row r="61" spans="1:13" x14ac:dyDescent="0.2">
      <c r="A61" s="171">
        <v>54</v>
      </c>
      <c r="B61" s="175">
        <v>11.43</v>
      </c>
      <c r="C61" s="175">
        <v>11.8</v>
      </c>
      <c r="D61" s="175">
        <v>12.54</v>
      </c>
      <c r="E61" s="175">
        <v>15.5</v>
      </c>
      <c r="F61" s="175">
        <v>24.33</v>
      </c>
      <c r="G61" s="175">
        <v>27.27</v>
      </c>
      <c r="H61" s="175">
        <v>9.51</v>
      </c>
      <c r="I61" s="175">
        <v>9.76</v>
      </c>
      <c r="J61" s="175">
        <v>10.24</v>
      </c>
      <c r="K61" s="175">
        <v>12.17</v>
      </c>
      <c r="L61" s="175">
        <v>19.41</v>
      </c>
      <c r="M61" s="175">
        <v>22.45</v>
      </c>
    </row>
    <row r="62" spans="1:13" x14ac:dyDescent="0.2">
      <c r="A62" s="171">
        <v>55</v>
      </c>
      <c r="B62" s="175">
        <v>12.19</v>
      </c>
      <c r="C62" s="175">
        <v>12.58</v>
      </c>
      <c r="D62" s="175">
        <v>13.37</v>
      </c>
      <c r="E62" s="175">
        <v>16.510000000000002</v>
      </c>
      <c r="F62" s="175">
        <v>25.9</v>
      </c>
      <c r="G62" s="175">
        <v>29.17</v>
      </c>
      <c r="H62" s="175">
        <v>10.08</v>
      </c>
      <c r="I62" s="175">
        <v>10.34</v>
      </c>
      <c r="J62" s="175">
        <v>10.84</v>
      </c>
      <c r="K62" s="175">
        <v>12.86</v>
      </c>
      <c r="L62" s="175">
        <v>20.43</v>
      </c>
      <c r="M62" s="175">
        <v>23.85</v>
      </c>
    </row>
    <row r="63" spans="1:13" x14ac:dyDescent="0.2">
      <c r="A63" s="171">
        <v>56</v>
      </c>
      <c r="B63" s="175">
        <v>12.89</v>
      </c>
      <c r="C63" s="175">
        <v>13.31</v>
      </c>
      <c r="D63" s="175">
        <v>14.14</v>
      </c>
      <c r="E63" s="175">
        <v>17.46</v>
      </c>
      <c r="F63" s="175">
        <v>27.26</v>
      </c>
      <c r="G63" s="175">
        <v>30.65</v>
      </c>
      <c r="H63" s="175">
        <v>10.64</v>
      </c>
      <c r="I63" s="175">
        <v>10.92</v>
      </c>
      <c r="J63" s="175">
        <v>11.47</v>
      </c>
      <c r="K63" s="175">
        <v>13.62</v>
      </c>
      <c r="L63" s="175">
        <v>21.37</v>
      </c>
      <c r="M63" s="175">
        <v>25</v>
      </c>
    </row>
    <row r="64" spans="1:13" x14ac:dyDescent="0.2">
      <c r="A64" s="171">
        <v>57</v>
      </c>
      <c r="B64" s="175">
        <v>13.64</v>
      </c>
      <c r="C64" s="175">
        <v>14.08</v>
      </c>
      <c r="D64" s="175">
        <v>14.96</v>
      </c>
      <c r="E64" s="175">
        <v>18.47</v>
      </c>
      <c r="F64" s="175">
        <v>28.7</v>
      </c>
      <c r="G64" s="175">
        <v>32.21</v>
      </c>
      <c r="H64" s="175">
        <v>11.22</v>
      </c>
      <c r="I64" s="175">
        <v>11.52</v>
      </c>
      <c r="J64" s="175">
        <v>12.12</v>
      </c>
      <c r="K64" s="175">
        <v>14.42</v>
      </c>
      <c r="L64" s="175">
        <v>22.35</v>
      </c>
      <c r="M64" s="175">
        <v>26.22</v>
      </c>
    </row>
    <row r="65" spans="1:13" x14ac:dyDescent="0.2">
      <c r="A65" s="171">
        <v>58</v>
      </c>
      <c r="B65" s="175">
        <v>14.42</v>
      </c>
      <c r="C65" s="175">
        <v>14.88</v>
      </c>
      <c r="D65" s="175">
        <v>15.81</v>
      </c>
      <c r="E65" s="175">
        <v>19.52</v>
      </c>
      <c r="F65" s="175">
        <v>30.2</v>
      </c>
      <c r="G65" s="175">
        <v>33.82</v>
      </c>
      <c r="H65" s="175">
        <v>11.83</v>
      </c>
      <c r="I65" s="175">
        <v>12.15</v>
      </c>
      <c r="J65" s="175">
        <v>12.79</v>
      </c>
      <c r="K65" s="175">
        <v>15.26</v>
      </c>
      <c r="L65" s="175">
        <v>23.36</v>
      </c>
      <c r="M65" s="175">
        <v>27.51</v>
      </c>
    </row>
    <row r="66" spans="1:13" x14ac:dyDescent="0.2">
      <c r="A66" s="171">
        <v>59</v>
      </c>
      <c r="B66" s="175">
        <v>15.22</v>
      </c>
      <c r="C66" s="175">
        <v>15.72</v>
      </c>
      <c r="D66" s="175">
        <v>16.7</v>
      </c>
      <c r="E66" s="175">
        <v>20.62</v>
      </c>
      <c r="F66" s="175">
        <v>31.74</v>
      </c>
      <c r="G66" s="175">
        <v>35.5</v>
      </c>
      <c r="H66" s="175">
        <v>12.46</v>
      </c>
      <c r="I66" s="175">
        <v>12.81</v>
      </c>
      <c r="J66" s="175">
        <v>13.5</v>
      </c>
      <c r="K66" s="175">
        <v>16.16</v>
      </c>
      <c r="L66" s="175">
        <v>24.41</v>
      </c>
      <c r="M66" s="175">
        <v>28.87</v>
      </c>
    </row>
    <row r="67" spans="1:13" x14ac:dyDescent="0.2">
      <c r="A67" s="171">
        <v>60</v>
      </c>
      <c r="B67" s="175">
        <v>16.07</v>
      </c>
      <c r="C67" s="175">
        <v>16.59</v>
      </c>
      <c r="D67" s="175">
        <v>17.63</v>
      </c>
      <c r="E67" s="175">
        <v>21.76</v>
      </c>
      <c r="F67" s="175">
        <v>33.28</v>
      </c>
      <c r="G67" s="175">
        <v>37.229999999999997</v>
      </c>
      <c r="H67" s="175">
        <v>13.11</v>
      </c>
      <c r="I67" s="175">
        <v>13.49</v>
      </c>
      <c r="J67" s="175">
        <v>14.24</v>
      </c>
      <c r="K67" s="175">
        <v>17.11</v>
      </c>
      <c r="L67" s="175">
        <v>25.51</v>
      </c>
      <c r="M67" s="175">
        <v>30.29</v>
      </c>
    </row>
    <row r="68" spans="1:13" x14ac:dyDescent="0.2">
      <c r="A68" s="171">
        <v>61</v>
      </c>
      <c r="B68" s="175">
        <v>16.940000000000001</v>
      </c>
      <c r="C68" s="175">
        <v>17.489999999999998</v>
      </c>
      <c r="D68" s="175">
        <v>18.59</v>
      </c>
      <c r="E68" s="175">
        <v>22.94</v>
      </c>
      <c r="F68" s="175">
        <v>34.83</v>
      </c>
      <c r="G68" s="175">
        <v>39.03</v>
      </c>
      <c r="H68" s="175">
        <v>13.8</v>
      </c>
      <c r="I68" s="175">
        <v>14.21</v>
      </c>
      <c r="J68" s="175">
        <v>15.01</v>
      </c>
      <c r="K68" s="175">
        <v>18.11</v>
      </c>
      <c r="L68" s="175">
        <v>26.68</v>
      </c>
      <c r="M68" s="175">
        <v>31.75</v>
      </c>
    </row>
    <row r="69" spans="1:13" x14ac:dyDescent="0.2">
      <c r="A69" s="171">
        <v>62</v>
      </c>
      <c r="B69" s="175">
        <v>17.86</v>
      </c>
      <c r="C69" s="175">
        <v>18.43</v>
      </c>
      <c r="D69" s="175">
        <v>19.59</v>
      </c>
      <c r="E69" s="175">
        <v>24.18</v>
      </c>
      <c r="F69" s="175">
        <v>36.47</v>
      </c>
      <c r="G69" s="175">
        <v>40.950000000000003</v>
      </c>
      <c r="H69" s="175">
        <v>14.52</v>
      </c>
      <c r="I69" s="175">
        <v>14.95</v>
      </c>
      <c r="J69" s="175">
        <v>15.82</v>
      </c>
      <c r="K69" s="175">
        <v>19.170000000000002</v>
      </c>
      <c r="L69" s="175">
        <v>27.89</v>
      </c>
      <c r="M69" s="175">
        <v>33.26</v>
      </c>
    </row>
    <row r="70" spans="1:13" x14ac:dyDescent="0.2">
      <c r="A70" s="171">
        <v>63</v>
      </c>
      <c r="B70" s="175">
        <v>18.829999999999998</v>
      </c>
      <c r="C70" s="175">
        <v>19.440000000000001</v>
      </c>
      <c r="D70" s="175">
        <v>20.66</v>
      </c>
      <c r="E70" s="175">
        <v>25.51</v>
      </c>
      <c r="F70" s="175">
        <v>39.43</v>
      </c>
      <c r="G70" s="175">
        <v>43.04</v>
      </c>
      <c r="H70" s="175">
        <v>15.26</v>
      </c>
      <c r="I70" s="175">
        <v>15.73</v>
      </c>
      <c r="J70" s="175">
        <v>16.66</v>
      </c>
      <c r="K70" s="175">
        <v>20.29</v>
      </c>
      <c r="L70" s="175">
        <v>29.16</v>
      </c>
      <c r="M70" s="175">
        <v>34.85</v>
      </c>
    </row>
    <row r="71" spans="1:13" x14ac:dyDescent="0.2">
      <c r="A71" s="171">
        <v>64</v>
      </c>
      <c r="B71" s="175">
        <v>19.850000000000001</v>
      </c>
      <c r="C71" s="175">
        <v>20.5</v>
      </c>
      <c r="D71" s="175">
        <v>21.79</v>
      </c>
      <c r="E71" s="175">
        <v>26.93</v>
      </c>
      <c r="F71" s="175">
        <v>41.49</v>
      </c>
      <c r="G71" s="175">
        <v>45.27</v>
      </c>
      <c r="H71" s="175">
        <v>16.04</v>
      </c>
      <c r="I71" s="175">
        <v>16.54</v>
      </c>
      <c r="J71" s="175">
        <v>17.53</v>
      </c>
      <c r="K71" s="175">
        <v>21.46</v>
      </c>
      <c r="L71" s="175">
        <v>30.46</v>
      </c>
      <c r="M71" s="175">
        <v>36.5</v>
      </c>
    </row>
    <row r="72" spans="1:13" x14ac:dyDescent="0.2">
      <c r="A72" s="171">
        <v>65</v>
      </c>
      <c r="B72" s="175">
        <v>21.31</v>
      </c>
      <c r="C72" s="175">
        <v>22.01</v>
      </c>
      <c r="D72" s="175">
        <v>23.41</v>
      </c>
      <c r="E72" s="175">
        <v>29.02</v>
      </c>
      <c r="F72" s="175">
        <v>44.52</v>
      </c>
      <c r="G72" s="175">
        <v>48.59</v>
      </c>
      <c r="H72" s="175">
        <v>17.13</v>
      </c>
      <c r="I72" s="175">
        <v>17.68</v>
      </c>
      <c r="J72" s="175">
        <v>18.77</v>
      </c>
      <c r="K72" s="175">
        <v>23.13</v>
      </c>
      <c r="L72" s="175">
        <v>32.33</v>
      </c>
      <c r="M72" s="175">
        <v>38.880000000000003</v>
      </c>
    </row>
    <row r="73" spans="1:13" x14ac:dyDescent="0.2">
      <c r="A73" s="171">
        <v>66</v>
      </c>
      <c r="B73" s="175">
        <v>22.92</v>
      </c>
      <c r="C73" s="175">
        <v>23.65</v>
      </c>
      <c r="D73" s="175">
        <v>25.11</v>
      </c>
      <c r="E73" s="175">
        <v>31.07</v>
      </c>
      <c r="F73" s="175">
        <v>47.64</v>
      </c>
      <c r="G73" s="175">
        <v>50</v>
      </c>
      <c r="H73" s="175">
        <v>18.39</v>
      </c>
      <c r="I73" s="175">
        <v>18.940000000000001</v>
      </c>
      <c r="J73" s="175">
        <v>20.03</v>
      </c>
      <c r="K73" s="175">
        <v>24.54</v>
      </c>
      <c r="L73" s="175">
        <v>34.82</v>
      </c>
      <c r="M73" s="175">
        <v>41.72</v>
      </c>
    </row>
    <row r="74" spans="1:13" x14ac:dyDescent="0.2">
      <c r="A74" s="171">
        <v>67</v>
      </c>
      <c r="B74" s="175">
        <v>24.63</v>
      </c>
      <c r="C74" s="175">
        <v>25.39</v>
      </c>
      <c r="D74" s="175">
        <v>26.92</v>
      </c>
      <c r="E74" s="175">
        <v>34.64</v>
      </c>
      <c r="F74" s="175">
        <v>50</v>
      </c>
      <c r="G74" s="175">
        <v>50</v>
      </c>
      <c r="H74" s="175">
        <v>19.739999999999998</v>
      </c>
      <c r="I74" s="175">
        <v>20.29</v>
      </c>
      <c r="J74" s="175">
        <v>21.4</v>
      </c>
      <c r="K74" s="175">
        <v>26.06</v>
      </c>
      <c r="L74" s="175">
        <v>37.43</v>
      </c>
      <c r="M74" s="175">
        <v>44.45</v>
      </c>
    </row>
    <row r="75" spans="1:13" x14ac:dyDescent="0.2">
      <c r="A75" s="171">
        <v>68</v>
      </c>
      <c r="B75" s="175">
        <v>26.41</v>
      </c>
      <c r="C75" s="175">
        <v>27.21</v>
      </c>
      <c r="D75" s="175">
        <v>28.81</v>
      </c>
      <c r="E75" s="175">
        <v>36.840000000000003</v>
      </c>
      <c r="F75" s="175">
        <v>50</v>
      </c>
      <c r="G75" s="175">
        <v>50</v>
      </c>
      <c r="H75" s="175">
        <v>21.18</v>
      </c>
      <c r="I75" s="175">
        <v>21.74</v>
      </c>
      <c r="J75" s="175">
        <v>22.87</v>
      </c>
      <c r="K75" s="175">
        <v>27.67</v>
      </c>
      <c r="L75" s="175">
        <v>40.159999999999997</v>
      </c>
      <c r="M75" s="175">
        <v>47.19</v>
      </c>
    </row>
    <row r="76" spans="1:13" x14ac:dyDescent="0.2">
      <c r="A76" s="171">
        <v>69</v>
      </c>
      <c r="B76" s="175">
        <v>28.33</v>
      </c>
      <c r="C76" s="175">
        <v>29.17</v>
      </c>
      <c r="D76" s="175">
        <v>30.85</v>
      </c>
      <c r="E76" s="175">
        <v>39.22</v>
      </c>
      <c r="F76" s="175">
        <v>50</v>
      </c>
      <c r="G76" s="175">
        <v>50</v>
      </c>
      <c r="H76" s="175">
        <v>22.73</v>
      </c>
      <c r="I76" s="175">
        <v>23.3</v>
      </c>
      <c r="J76" s="175">
        <v>24.45</v>
      </c>
      <c r="K76" s="175">
        <v>29.38</v>
      </c>
      <c r="L76" s="175">
        <v>43.06</v>
      </c>
      <c r="M76" s="175">
        <v>50</v>
      </c>
    </row>
    <row r="77" spans="1:13" x14ac:dyDescent="0.2">
      <c r="A77" s="171">
        <v>70</v>
      </c>
      <c r="B77" s="175">
        <v>30.41</v>
      </c>
      <c r="C77" s="175">
        <v>31.29</v>
      </c>
      <c r="D77" s="175">
        <v>33.07</v>
      </c>
      <c r="E77" s="175">
        <v>41.85</v>
      </c>
      <c r="F77" s="175">
        <v>50</v>
      </c>
      <c r="G77" s="175">
        <v>50</v>
      </c>
      <c r="H77" s="175">
        <v>24.38</v>
      </c>
      <c r="I77" s="175">
        <v>24.96</v>
      </c>
      <c r="J77" s="175">
        <v>26.14</v>
      </c>
      <c r="K77" s="175">
        <v>31.18</v>
      </c>
      <c r="L77" s="175">
        <v>45.76</v>
      </c>
      <c r="M77" s="175">
        <v>50</v>
      </c>
    </row>
    <row r="78" spans="1:13" x14ac:dyDescent="0.2">
      <c r="A78" s="174">
        <v>71</v>
      </c>
      <c r="B78" s="175">
        <v>32.450000000000003</v>
      </c>
      <c r="C78" s="175">
        <v>33.380000000000003</v>
      </c>
      <c r="D78" s="175">
        <v>35.229999999999997</v>
      </c>
      <c r="E78" s="175">
        <v>44.28</v>
      </c>
      <c r="F78" s="175">
        <v>50</v>
      </c>
      <c r="G78" s="175">
        <v>50</v>
      </c>
      <c r="H78" s="175">
        <v>26.14</v>
      </c>
      <c r="I78" s="175">
        <v>26.74</v>
      </c>
      <c r="J78" s="175">
        <v>27.95</v>
      </c>
      <c r="K78" s="175">
        <v>35.71</v>
      </c>
      <c r="L78" s="175">
        <v>49.52</v>
      </c>
      <c r="M78" s="175">
        <v>50</v>
      </c>
    </row>
    <row r="79" spans="1:13" x14ac:dyDescent="0.2">
      <c r="A79" s="174">
        <v>72</v>
      </c>
      <c r="B79" s="175">
        <v>34.520000000000003</v>
      </c>
      <c r="C79" s="175">
        <v>35.479999999999997</v>
      </c>
      <c r="D79" s="175">
        <v>37.42</v>
      </c>
      <c r="E79" s="175">
        <v>46.59</v>
      </c>
      <c r="F79" s="175">
        <v>50</v>
      </c>
      <c r="G79" s="175">
        <v>50</v>
      </c>
      <c r="H79" s="175">
        <v>28.03</v>
      </c>
      <c r="I79" s="175">
        <v>28.65</v>
      </c>
      <c r="J79" s="175">
        <v>29.89</v>
      </c>
      <c r="K79" s="175">
        <v>38.15</v>
      </c>
      <c r="L79" s="175">
        <v>50</v>
      </c>
      <c r="M79" s="175">
        <v>50</v>
      </c>
    </row>
    <row r="80" spans="1:13" x14ac:dyDescent="0.2">
      <c r="A80" s="174">
        <v>73</v>
      </c>
      <c r="B80" s="175">
        <v>36.82</v>
      </c>
      <c r="C80" s="175">
        <v>37.83</v>
      </c>
      <c r="D80" s="175">
        <v>39.869999999999997</v>
      </c>
      <c r="E80" s="175">
        <v>49.14</v>
      </c>
      <c r="F80" s="175">
        <v>50</v>
      </c>
      <c r="G80" s="175">
        <v>50</v>
      </c>
      <c r="H80" s="175">
        <v>30.09</v>
      </c>
      <c r="I80" s="175">
        <v>30.73</v>
      </c>
      <c r="J80" s="175">
        <v>33.44</v>
      </c>
      <c r="K80" s="175">
        <v>40.76</v>
      </c>
      <c r="L80" s="175">
        <v>50</v>
      </c>
      <c r="M80" s="175">
        <v>50</v>
      </c>
    </row>
    <row r="81" spans="1:13" x14ac:dyDescent="0.2">
      <c r="A81" s="174">
        <v>74</v>
      </c>
      <c r="B81" s="175">
        <v>39.61</v>
      </c>
      <c r="C81" s="175">
        <v>40.69</v>
      </c>
      <c r="D81" s="175">
        <v>42.85</v>
      </c>
      <c r="E81" s="175">
        <v>50</v>
      </c>
      <c r="F81" s="175">
        <v>50</v>
      </c>
      <c r="G81" s="175">
        <v>50</v>
      </c>
      <c r="H81" s="175">
        <v>32.35</v>
      </c>
      <c r="I81" s="175">
        <v>33.020000000000003</v>
      </c>
      <c r="J81" s="175">
        <v>35.869999999999997</v>
      </c>
      <c r="K81" s="175">
        <v>43.62</v>
      </c>
      <c r="L81" s="175">
        <v>50</v>
      </c>
      <c r="M81" s="175">
        <v>50</v>
      </c>
    </row>
    <row r="82" spans="1:13" x14ac:dyDescent="0.2">
      <c r="A82" s="174">
        <v>75</v>
      </c>
      <c r="B82" s="175">
        <v>44.08</v>
      </c>
      <c r="C82" s="175">
        <v>45.29</v>
      </c>
      <c r="D82" s="175">
        <v>47.69</v>
      </c>
      <c r="E82" s="175">
        <v>50</v>
      </c>
      <c r="F82" s="175">
        <v>50</v>
      </c>
      <c r="G82" s="175">
        <v>50</v>
      </c>
      <c r="H82" s="175">
        <v>35.729999999999997</v>
      </c>
      <c r="I82" s="175">
        <v>36.43</v>
      </c>
      <c r="J82" s="175">
        <v>39.53</v>
      </c>
      <c r="K82" s="175">
        <v>48.01</v>
      </c>
      <c r="L82" s="175">
        <v>50</v>
      </c>
      <c r="M82" s="175">
        <v>50</v>
      </c>
    </row>
    <row r="83" spans="1:13" x14ac:dyDescent="0.2">
      <c r="A83" s="174">
        <v>76</v>
      </c>
      <c r="B83" s="175">
        <v>47.54</v>
      </c>
      <c r="C83" s="175">
        <v>48.8</v>
      </c>
      <c r="D83" s="175">
        <v>50</v>
      </c>
      <c r="E83" s="175">
        <v>50</v>
      </c>
      <c r="F83" s="175">
        <v>50</v>
      </c>
      <c r="G83" s="175">
        <v>50</v>
      </c>
      <c r="H83" s="175">
        <v>38.43</v>
      </c>
      <c r="I83" s="175">
        <v>39.200000000000003</v>
      </c>
      <c r="J83" s="175">
        <v>42.49</v>
      </c>
      <c r="K83" s="175">
        <v>50</v>
      </c>
      <c r="L83" s="175">
        <v>50</v>
      </c>
      <c r="M83" s="175">
        <v>50</v>
      </c>
    </row>
    <row r="84" spans="1:13" x14ac:dyDescent="0.2">
      <c r="A84" s="174">
        <v>77</v>
      </c>
      <c r="B84" s="175">
        <v>50</v>
      </c>
      <c r="C84" s="175">
        <v>50</v>
      </c>
      <c r="D84" s="175">
        <v>50</v>
      </c>
      <c r="E84" s="175">
        <v>50</v>
      </c>
      <c r="F84" s="175">
        <v>50</v>
      </c>
      <c r="G84" s="175">
        <v>50</v>
      </c>
      <c r="H84" s="175">
        <v>41.38</v>
      </c>
      <c r="I84" s="175">
        <v>42.23</v>
      </c>
      <c r="J84" s="175">
        <v>45.73</v>
      </c>
      <c r="K84" s="175">
        <v>50</v>
      </c>
      <c r="L84" s="175">
        <v>50</v>
      </c>
      <c r="M84" s="175">
        <v>50</v>
      </c>
    </row>
    <row r="85" spans="1:13" x14ac:dyDescent="0.2">
      <c r="A85" s="174">
        <v>78</v>
      </c>
      <c r="B85" s="175">
        <v>50</v>
      </c>
      <c r="C85" s="175">
        <v>50</v>
      </c>
      <c r="D85" s="175">
        <v>50</v>
      </c>
      <c r="E85" s="175">
        <v>50</v>
      </c>
      <c r="F85" s="175">
        <v>50</v>
      </c>
      <c r="G85" s="175">
        <v>50</v>
      </c>
      <c r="H85" s="175">
        <v>44.58</v>
      </c>
      <c r="I85" s="175">
        <v>45.51</v>
      </c>
      <c r="J85" s="175">
        <v>47.35</v>
      </c>
      <c r="K85" s="175">
        <v>50</v>
      </c>
      <c r="L85" s="175">
        <v>50</v>
      </c>
      <c r="M85" s="175">
        <v>50</v>
      </c>
    </row>
    <row r="86" spans="1:13" x14ac:dyDescent="0.2">
      <c r="A86" s="174">
        <v>79</v>
      </c>
      <c r="B86" s="175">
        <v>50</v>
      </c>
      <c r="C86" s="175">
        <v>50</v>
      </c>
      <c r="D86" s="175">
        <v>50</v>
      </c>
      <c r="E86" s="175">
        <v>50</v>
      </c>
      <c r="F86" s="175">
        <v>50</v>
      </c>
      <c r="G86" s="175">
        <v>50</v>
      </c>
      <c r="H86" s="175">
        <v>48.08</v>
      </c>
      <c r="I86" s="175">
        <v>49.09</v>
      </c>
      <c r="J86" s="175">
        <v>50</v>
      </c>
      <c r="K86" s="175">
        <v>50</v>
      </c>
      <c r="L86" s="175">
        <v>50</v>
      </c>
      <c r="M86" s="175">
        <v>50</v>
      </c>
    </row>
    <row r="87" spans="1:13" x14ac:dyDescent="0.2">
      <c r="A87" s="174">
        <v>80</v>
      </c>
      <c r="B87" s="175">
        <v>50</v>
      </c>
      <c r="C87" s="175">
        <v>50</v>
      </c>
      <c r="D87" s="175">
        <v>50</v>
      </c>
      <c r="E87" s="175">
        <v>50</v>
      </c>
      <c r="F87" s="175">
        <v>50</v>
      </c>
      <c r="G87" s="175">
        <v>50</v>
      </c>
      <c r="H87" s="175">
        <v>50</v>
      </c>
      <c r="I87" s="175">
        <v>50</v>
      </c>
      <c r="J87" s="175">
        <v>50</v>
      </c>
      <c r="K87" s="175">
        <v>50</v>
      </c>
      <c r="L87" s="175">
        <v>50</v>
      </c>
      <c r="M87" s="175">
        <v>50</v>
      </c>
    </row>
    <row r="88" spans="1:13" x14ac:dyDescent="0.2">
      <c r="A88" s="174">
        <v>81</v>
      </c>
      <c r="B88" s="175">
        <v>50</v>
      </c>
      <c r="C88" s="175">
        <v>50</v>
      </c>
      <c r="D88" s="175">
        <v>50</v>
      </c>
      <c r="E88" s="175">
        <v>50</v>
      </c>
      <c r="F88" s="175">
        <v>50</v>
      </c>
      <c r="G88" s="175">
        <v>50</v>
      </c>
      <c r="H88" s="175">
        <v>50</v>
      </c>
      <c r="I88" s="175">
        <v>50</v>
      </c>
      <c r="J88" s="175">
        <v>50</v>
      </c>
      <c r="K88" s="175">
        <v>50</v>
      </c>
      <c r="L88" s="175">
        <v>50</v>
      </c>
      <c r="M88" s="175">
        <v>50</v>
      </c>
    </row>
    <row r="89" spans="1:13" x14ac:dyDescent="0.2">
      <c r="A89" s="174">
        <v>82</v>
      </c>
      <c r="B89" s="175">
        <v>50</v>
      </c>
      <c r="C89" s="175">
        <v>50</v>
      </c>
      <c r="D89" s="175">
        <v>50</v>
      </c>
      <c r="E89" s="175">
        <v>50</v>
      </c>
      <c r="F89" s="175">
        <v>50</v>
      </c>
      <c r="G89" s="175">
        <v>50</v>
      </c>
      <c r="H89" s="175">
        <v>50</v>
      </c>
      <c r="I89" s="175">
        <v>50</v>
      </c>
      <c r="J89" s="175">
        <v>50</v>
      </c>
      <c r="K89" s="175">
        <v>50</v>
      </c>
      <c r="L89" s="175">
        <v>50</v>
      </c>
      <c r="M89" s="175">
        <v>50</v>
      </c>
    </row>
    <row r="90" spans="1:13" x14ac:dyDescent="0.2">
      <c r="A90" s="174">
        <v>83</v>
      </c>
      <c r="B90" s="175">
        <v>50</v>
      </c>
      <c r="C90" s="175">
        <v>50</v>
      </c>
      <c r="D90" s="175">
        <v>50</v>
      </c>
      <c r="E90" s="175">
        <v>50</v>
      </c>
      <c r="F90" s="175">
        <v>50</v>
      </c>
      <c r="G90" s="175">
        <v>50</v>
      </c>
      <c r="H90" s="175">
        <v>50</v>
      </c>
      <c r="I90" s="175">
        <v>50</v>
      </c>
      <c r="J90" s="175">
        <v>50</v>
      </c>
      <c r="K90" s="175">
        <v>50</v>
      </c>
      <c r="L90" s="175">
        <v>50</v>
      </c>
      <c r="M90" s="175">
        <v>50</v>
      </c>
    </row>
    <row r="91" spans="1:13" x14ac:dyDescent="0.2">
      <c r="A91" s="174">
        <v>84</v>
      </c>
      <c r="B91" s="175">
        <v>50</v>
      </c>
      <c r="C91" s="175">
        <v>50</v>
      </c>
      <c r="D91" s="175">
        <v>50</v>
      </c>
      <c r="E91" s="175">
        <v>50</v>
      </c>
      <c r="F91" s="175">
        <v>50</v>
      </c>
      <c r="G91" s="175">
        <v>50</v>
      </c>
      <c r="H91" s="175">
        <v>50</v>
      </c>
      <c r="I91" s="175">
        <v>50</v>
      </c>
      <c r="J91" s="175">
        <v>50</v>
      </c>
      <c r="K91" s="175">
        <v>50</v>
      </c>
      <c r="L91" s="175">
        <v>50</v>
      </c>
      <c r="M91" s="175">
        <v>50</v>
      </c>
    </row>
    <row r="92" spans="1:13" x14ac:dyDescent="0.2">
      <c r="A92" s="174">
        <v>85</v>
      </c>
      <c r="B92" s="175">
        <v>50</v>
      </c>
      <c r="C92" s="175">
        <v>50</v>
      </c>
      <c r="D92" s="175">
        <v>50</v>
      </c>
      <c r="E92" s="175">
        <v>50</v>
      </c>
      <c r="F92" s="175">
        <v>50</v>
      </c>
      <c r="G92" s="175">
        <v>50</v>
      </c>
      <c r="H92" s="175">
        <v>50</v>
      </c>
      <c r="I92" s="175">
        <v>50</v>
      </c>
      <c r="J92" s="175">
        <v>50</v>
      </c>
      <c r="K92" s="175">
        <v>50</v>
      </c>
      <c r="L92" s="175">
        <v>50</v>
      </c>
      <c r="M92" s="175">
        <v>50</v>
      </c>
    </row>
    <row r="93" spans="1:13" x14ac:dyDescent="0.2"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</row>
    <row r="94" spans="1:13" x14ac:dyDescent="0.2"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</row>
    <row r="95" spans="1:13" x14ac:dyDescent="0.2"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</row>
    <row r="96" spans="1:13" x14ac:dyDescent="0.2"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</row>
    <row r="97" spans="2:13" x14ac:dyDescent="0.2"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</row>
    <row r="98" spans="2:13" x14ac:dyDescent="0.2"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</row>
    <row r="99" spans="2:13" x14ac:dyDescent="0.2"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</row>
    <row r="100" spans="2:13" x14ac:dyDescent="0.2"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</row>
    <row r="101" spans="2:13" x14ac:dyDescent="0.2"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</row>
    <row r="102" spans="2:13" x14ac:dyDescent="0.2"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</row>
    <row r="103" spans="2:13" x14ac:dyDescent="0.2"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</row>
    <row r="104" spans="2:13" x14ac:dyDescent="0.2"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5"/>
    <pageSetUpPr fitToPage="1"/>
  </sheetPr>
  <dimension ref="A1:P77"/>
  <sheetViews>
    <sheetView workbookViewId="0">
      <pane ySplit="6" topLeftCell="A62" activePane="bottomLeft" state="frozen"/>
      <selection activeCell="C16" sqref="C16"/>
      <selection pane="bottomLeft" activeCell="P7" sqref="P7:P77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55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115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1.47</v>
      </c>
      <c r="C7" s="196">
        <v>1.47</v>
      </c>
      <c r="D7" s="196">
        <v>1.47</v>
      </c>
      <c r="E7" s="196">
        <v>1.47</v>
      </c>
      <c r="F7" s="197">
        <v>1.47</v>
      </c>
      <c r="G7" s="196">
        <v>1.47</v>
      </c>
      <c r="H7" s="196">
        <v>1.47</v>
      </c>
      <c r="I7" s="196">
        <v>1.1499999999999999</v>
      </c>
      <c r="J7" s="196">
        <v>1.1499999999999999</v>
      </c>
      <c r="K7" s="196">
        <v>1.1499999999999999</v>
      </c>
      <c r="L7" s="196">
        <v>1.1499999999999999</v>
      </c>
      <c r="M7" s="197">
        <v>1.1499999999999999</v>
      </c>
      <c r="N7" s="196">
        <v>1.1499999999999999</v>
      </c>
      <c r="O7" s="196">
        <v>1.1499999999999999</v>
      </c>
      <c r="P7" s="196" t="s">
        <v>33</v>
      </c>
    </row>
    <row r="8" spans="1:16" x14ac:dyDescent="0.2">
      <c r="A8" s="5">
        <v>1</v>
      </c>
      <c r="B8" s="196">
        <v>1.47</v>
      </c>
      <c r="C8" s="196">
        <v>1.47</v>
      </c>
      <c r="D8" s="196">
        <v>1.47</v>
      </c>
      <c r="E8" s="196">
        <v>1.47</v>
      </c>
      <c r="F8" s="197">
        <v>1.47</v>
      </c>
      <c r="G8" s="196">
        <v>1.47</v>
      </c>
      <c r="H8" s="196">
        <v>1.47</v>
      </c>
      <c r="I8" s="196">
        <v>1.1499999999999999</v>
      </c>
      <c r="J8" s="196">
        <v>1.1499999999999999</v>
      </c>
      <c r="K8" s="196">
        <v>1.1499999999999999</v>
      </c>
      <c r="L8" s="196">
        <v>1.1499999999999999</v>
      </c>
      <c r="M8" s="197">
        <v>1.1499999999999999</v>
      </c>
      <c r="N8" s="196">
        <v>1.1499999999999999</v>
      </c>
      <c r="O8" s="196">
        <v>1.1499999999999999</v>
      </c>
      <c r="P8" s="196" t="s">
        <v>33</v>
      </c>
    </row>
    <row r="9" spans="1:16" x14ac:dyDescent="0.2">
      <c r="A9" s="5">
        <v>2</v>
      </c>
      <c r="B9" s="196">
        <v>1.47</v>
      </c>
      <c r="C9" s="196">
        <v>1.47</v>
      </c>
      <c r="D9" s="196">
        <v>1.47</v>
      </c>
      <c r="E9" s="196">
        <v>1.47</v>
      </c>
      <c r="F9" s="197">
        <v>1.47</v>
      </c>
      <c r="G9" s="196">
        <v>1.47</v>
      </c>
      <c r="H9" s="196">
        <v>1.47</v>
      </c>
      <c r="I9" s="196">
        <v>1.1499999999999999</v>
      </c>
      <c r="J9" s="196">
        <v>1.1499999999999999</v>
      </c>
      <c r="K9" s="196">
        <v>1.1499999999999999</v>
      </c>
      <c r="L9" s="196">
        <v>1.1499999999999999</v>
      </c>
      <c r="M9" s="197">
        <v>1.1499999999999999</v>
      </c>
      <c r="N9" s="196">
        <v>1.1499999999999999</v>
      </c>
      <c r="O9" s="196">
        <v>1.1499999999999999</v>
      </c>
      <c r="P9" s="196" t="s">
        <v>33</v>
      </c>
    </row>
    <row r="10" spans="1:16" x14ac:dyDescent="0.2">
      <c r="A10" s="5">
        <v>3</v>
      </c>
      <c r="B10" s="196">
        <v>1.47</v>
      </c>
      <c r="C10" s="196">
        <v>1.47</v>
      </c>
      <c r="D10" s="196">
        <v>1.47</v>
      </c>
      <c r="E10" s="196">
        <v>1.47</v>
      </c>
      <c r="F10" s="197">
        <v>1.47</v>
      </c>
      <c r="G10" s="196">
        <v>1.47</v>
      </c>
      <c r="H10" s="196">
        <v>1.47</v>
      </c>
      <c r="I10" s="196">
        <v>1.1499999999999999</v>
      </c>
      <c r="J10" s="196">
        <v>1.1499999999999999</v>
      </c>
      <c r="K10" s="196">
        <v>1.1499999999999999</v>
      </c>
      <c r="L10" s="196">
        <v>1.1499999999999999</v>
      </c>
      <c r="M10" s="197">
        <v>1.1499999999999999</v>
      </c>
      <c r="N10" s="196">
        <v>1.1499999999999999</v>
      </c>
      <c r="O10" s="196">
        <v>1.1499999999999999</v>
      </c>
      <c r="P10" s="196" t="s">
        <v>33</v>
      </c>
    </row>
    <row r="11" spans="1:16" x14ac:dyDescent="0.2">
      <c r="A11" s="5">
        <v>4</v>
      </c>
      <c r="B11" s="196">
        <v>1.47</v>
      </c>
      <c r="C11" s="196">
        <v>1.47</v>
      </c>
      <c r="D11" s="196">
        <v>1.47</v>
      </c>
      <c r="E11" s="196">
        <v>1.47</v>
      </c>
      <c r="F11" s="197">
        <v>1.47</v>
      </c>
      <c r="G11" s="196">
        <v>1.47</v>
      </c>
      <c r="H11" s="196">
        <v>1.47</v>
      </c>
      <c r="I11" s="196">
        <v>1.1499999999999999</v>
      </c>
      <c r="J11" s="196">
        <v>1.1499999999999999</v>
      </c>
      <c r="K11" s="196">
        <v>1.1499999999999999</v>
      </c>
      <c r="L11" s="196">
        <v>1.1499999999999999</v>
      </c>
      <c r="M11" s="197">
        <v>1.1499999999999999</v>
      </c>
      <c r="N11" s="196">
        <v>1.1499999999999999</v>
      </c>
      <c r="O11" s="196">
        <v>1.1499999999999999</v>
      </c>
      <c r="P11" s="196" t="s">
        <v>33</v>
      </c>
    </row>
    <row r="12" spans="1:16" x14ac:dyDescent="0.2">
      <c r="A12" s="5">
        <v>5</v>
      </c>
      <c r="B12" s="196">
        <v>1.47</v>
      </c>
      <c r="C12" s="196">
        <v>1.47</v>
      </c>
      <c r="D12" s="196">
        <v>1.47</v>
      </c>
      <c r="E12" s="196">
        <v>1.47</v>
      </c>
      <c r="F12" s="197">
        <v>1.47</v>
      </c>
      <c r="G12" s="196">
        <v>1.47</v>
      </c>
      <c r="H12" s="196">
        <v>1.47</v>
      </c>
      <c r="I12" s="196">
        <v>1.1499999999999999</v>
      </c>
      <c r="J12" s="196">
        <v>1.1499999999999999</v>
      </c>
      <c r="K12" s="196">
        <v>1.1499999999999999</v>
      </c>
      <c r="L12" s="196">
        <v>1.1499999999999999</v>
      </c>
      <c r="M12" s="197">
        <v>1.1499999999999999</v>
      </c>
      <c r="N12" s="196">
        <v>1.1499999999999999</v>
      </c>
      <c r="O12" s="196">
        <v>1.1499999999999999</v>
      </c>
      <c r="P12" s="196" t="s">
        <v>33</v>
      </c>
    </row>
    <row r="13" spans="1:16" x14ac:dyDescent="0.2">
      <c r="A13" s="5">
        <v>6</v>
      </c>
      <c r="B13" s="196">
        <v>1.47</v>
      </c>
      <c r="C13" s="196">
        <v>1.47</v>
      </c>
      <c r="D13" s="196">
        <v>1.47</v>
      </c>
      <c r="E13" s="196">
        <v>1.47</v>
      </c>
      <c r="F13" s="197">
        <v>1.47</v>
      </c>
      <c r="G13" s="196">
        <v>1.47</v>
      </c>
      <c r="H13" s="196">
        <v>1.47</v>
      </c>
      <c r="I13" s="196">
        <v>1.1499999999999999</v>
      </c>
      <c r="J13" s="196">
        <v>1.1499999999999999</v>
      </c>
      <c r="K13" s="196">
        <v>1.1499999999999999</v>
      </c>
      <c r="L13" s="196">
        <v>1.1499999999999999</v>
      </c>
      <c r="M13" s="197">
        <v>1.1499999999999999</v>
      </c>
      <c r="N13" s="196">
        <v>1.1499999999999999</v>
      </c>
      <c r="O13" s="196">
        <v>1.1499999999999999</v>
      </c>
      <c r="P13" s="196" t="s">
        <v>33</v>
      </c>
    </row>
    <row r="14" spans="1:16" x14ac:dyDescent="0.2">
      <c r="A14" s="5">
        <v>7</v>
      </c>
      <c r="B14" s="196">
        <v>1.47</v>
      </c>
      <c r="C14" s="196">
        <v>1.47</v>
      </c>
      <c r="D14" s="196">
        <v>1.47</v>
      </c>
      <c r="E14" s="196">
        <v>1.47</v>
      </c>
      <c r="F14" s="197">
        <v>1.47</v>
      </c>
      <c r="G14" s="196">
        <v>1.47</v>
      </c>
      <c r="H14" s="196">
        <v>1.47</v>
      </c>
      <c r="I14" s="196">
        <v>1.1499999999999999</v>
      </c>
      <c r="J14" s="196">
        <v>1.1499999999999999</v>
      </c>
      <c r="K14" s="196">
        <v>1.1499999999999999</v>
      </c>
      <c r="L14" s="196">
        <v>1.1499999999999999</v>
      </c>
      <c r="M14" s="197">
        <v>1.1499999999999999</v>
      </c>
      <c r="N14" s="196">
        <v>1.1499999999999999</v>
      </c>
      <c r="O14" s="196">
        <v>1.1499999999999999</v>
      </c>
      <c r="P14" s="196" t="s">
        <v>33</v>
      </c>
    </row>
    <row r="15" spans="1:16" x14ac:dyDescent="0.2">
      <c r="A15" s="5">
        <v>8</v>
      </c>
      <c r="B15" s="196">
        <v>1.47</v>
      </c>
      <c r="C15" s="196">
        <v>1.47</v>
      </c>
      <c r="D15" s="196">
        <v>1.47</v>
      </c>
      <c r="E15" s="196">
        <v>1.47</v>
      </c>
      <c r="F15" s="197">
        <v>1.47</v>
      </c>
      <c r="G15" s="196">
        <v>1.47</v>
      </c>
      <c r="H15" s="196">
        <v>1.47</v>
      </c>
      <c r="I15" s="196">
        <v>1.1499999999999999</v>
      </c>
      <c r="J15" s="196">
        <v>1.1499999999999999</v>
      </c>
      <c r="K15" s="196">
        <v>1.1499999999999999</v>
      </c>
      <c r="L15" s="196">
        <v>1.1499999999999999</v>
      </c>
      <c r="M15" s="197">
        <v>1.1499999999999999</v>
      </c>
      <c r="N15" s="196">
        <v>1.1499999999999999</v>
      </c>
      <c r="O15" s="196">
        <v>1.1499999999999999</v>
      </c>
      <c r="P15" s="196" t="s">
        <v>33</v>
      </c>
    </row>
    <row r="16" spans="1:16" x14ac:dyDescent="0.2">
      <c r="A16" s="5">
        <v>9</v>
      </c>
      <c r="B16" s="196">
        <v>1.47</v>
      </c>
      <c r="C16" s="196">
        <v>1.47</v>
      </c>
      <c r="D16" s="196">
        <v>1.47</v>
      </c>
      <c r="E16" s="196">
        <v>1.47</v>
      </c>
      <c r="F16" s="197">
        <v>1.47</v>
      </c>
      <c r="G16" s="196">
        <v>1.47</v>
      </c>
      <c r="H16" s="196">
        <v>1.47</v>
      </c>
      <c r="I16" s="196">
        <v>1.1499999999999999</v>
      </c>
      <c r="J16" s="196">
        <v>1.1499999999999999</v>
      </c>
      <c r="K16" s="196">
        <v>1.1499999999999999</v>
      </c>
      <c r="L16" s="196">
        <v>1.1499999999999999</v>
      </c>
      <c r="M16" s="197">
        <v>1.1499999999999999</v>
      </c>
      <c r="N16" s="196">
        <v>1.1499999999999999</v>
      </c>
      <c r="O16" s="196">
        <v>1.1499999999999999</v>
      </c>
      <c r="P16" s="196" t="s">
        <v>33</v>
      </c>
    </row>
    <row r="17" spans="1:16" x14ac:dyDescent="0.2">
      <c r="A17" s="5">
        <v>10</v>
      </c>
      <c r="B17" s="196">
        <v>1.47</v>
      </c>
      <c r="C17" s="196">
        <v>1.47</v>
      </c>
      <c r="D17" s="196">
        <v>1.47</v>
      </c>
      <c r="E17" s="196">
        <v>1.47</v>
      </c>
      <c r="F17" s="197">
        <v>1.47</v>
      </c>
      <c r="G17" s="196">
        <v>1.47</v>
      </c>
      <c r="H17" s="196">
        <v>1.47</v>
      </c>
      <c r="I17" s="196">
        <v>1.1499999999999999</v>
      </c>
      <c r="J17" s="196">
        <v>1.1499999999999999</v>
      </c>
      <c r="K17" s="196">
        <v>1.1499999999999999</v>
      </c>
      <c r="L17" s="196">
        <v>1.1499999999999999</v>
      </c>
      <c r="M17" s="197">
        <v>1.1499999999999999</v>
      </c>
      <c r="N17" s="196">
        <v>1.1499999999999999</v>
      </c>
      <c r="O17" s="196">
        <v>1.1499999999999999</v>
      </c>
      <c r="P17" s="196" t="s">
        <v>33</v>
      </c>
    </row>
    <row r="18" spans="1:16" x14ac:dyDescent="0.2">
      <c r="A18" s="5">
        <v>11</v>
      </c>
      <c r="B18" s="196">
        <v>1.47</v>
      </c>
      <c r="C18" s="196">
        <v>1.47</v>
      </c>
      <c r="D18" s="196">
        <v>1.47</v>
      </c>
      <c r="E18" s="196">
        <v>1.47</v>
      </c>
      <c r="F18" s="197">
        <v>1.47</v>
      </c>
      <c r="G18" s="196">
        <v>1.47</v>
      </c>
      <c r="H18" s="196">
        <v>1.47</v>
      </c>
      <c r="I18" s="196">
        <v>1.1499999999999999</v>
      </c>
      <c r="J18" s="196">
        <v>1.1499999999999999</v>
      </c>
      <c r="K18" s="196">
        <v>1.1499999999999999</v>
      </c>
      <c r="L18" s="196">
        <v>1.1499999999999999</v>
      </c>
      <c r="M18" s="197">
        <v>1.1499999999999999</v>
      </c>
      <c r="N18" s="196">
        <v>1.1499999999999999</v>
      </c>
      <c r="O18" s="196">
        <v>1.1499999999999999</v>
      </c>
      <c r="P18" s="196" t="s">
        <v>33</v>
      </c>
    </row>
    <row r="19" spans="1:16" x14ac:dyDescent="0.2">
      <c r="A19" s="5">
        <v>12</v>
      </c>
      <c r="B19" s="196">
        <v>1.47</v>
      </c>
      <c r="C19" s="196">
        <v>1.47</v>
      </c>
      <c r="D19" s="196">
        <v>1.47</v>
      </c>
      <c r="E19" s="196">
        <v>1.47</v>
      </c>
      <c r="F19" s="197">
        <v>1.47</v>
      </c>
      <c r="G19" s="196">
        <v>1.47</v>
      </c>
      <c r="H19" s="196">
        <v>1.47</v>
      </c>
      <c r="I19" s="196">
        <v>1.1499999999999999</v>
      </c>
      <c r="J19" s="196">
        <v>1.1499999999999999</v>
      </c>
      <c r="K19" s="196">
        <v>1.1499999999999999</v>
      </c>
      <c r="L19" s="196">
        <v>1.1499999999999999</v>
      </c>
      <c r="M19" s="197">
        <v>1.1499999999999999</v>
      </c>
      <c r="N19" s="196">
        <v>1.1499999999999999</v>
      </c>
      <c r="O19" s="196">
        <v>1.1499999999999999</v>
      </c>
      <c r="P19" s="196" t="s">
        <v>33</v>
      </c>
    </row>
    <row r="20" spans="1:16" x14ac:dyDescent="0.2">
      <c r="A20" s="5">
        <v>13</v>
      </c>
      <c r="B20" s="196">
        <v>1.47</v>
      </c>
      <c r="C20" s="196">
        <v>1.47</v>
      </c>
      <c r="D20" s="196">
        <v>1.47</v>
      </c>
      <c r="E20" s="196">
        <v>1.47</v>
      </c>
      <c r="F20" s="197">
        <v>1.47</v>
      </c>
      <c r="G20" s="196">
        <v>1.47</v>
      </c>
      <c r="H20" s="196">
        <v>1.47</v>
      </c>
      <c r="I20" s="196">
        <v>1.1499999999999999</v>
      </c>
      <c r="J20" s="196">
        <v>1.1499999999999999</v>
      </c>
      <c r="K20" s="196">
        <v>1.1499999999999999</v>
      </c>
      <c r="L20" s="196">
        <v>1.1499999999999999</v>
      </c>
      <c r="M20" s="197">
        <v>1.1499999999999999</v>
      </c>
      <c r="N20" s="196">
        <v>1.1499999999999999</v>
      </c>
      <c r="O20" s="196">
        <v>1.1499999999999999</v>
      </c>
      <c r="P20" s="196" t="s">
        <v>33</v>
      </c>
    </row>
    <row r="21" spans="1:16" x14ac:dyDescent="0.2">
      <c r="A21" s="5">
        <v>14</v>
      </c>
      <c r="B21" s="196">
        <v>1.47</v>
      </c>
      <c r="C21" s="196">
        <v>1.47</v>
      </c>
      <c r="D21" s="196">
        <v>1.47</v>
      </c>
      <c r="E21" s="196">
        <v>1.47</v>
      </c>
      <c r="F21" s="197">
        <v>1.47</v>
      </c>
      <c r="G21" s="196">
        <v>1.47</v>
      </c>
      <c r="H21" s="196">
        <v>1.47</v>
      </c>
      <c r="I21" s="196">
        <v>1.1499999999999999</v>
      </c>
      <c r="J21" s="196">
        <v>1.1499999999999999</v>
      </c>
      <c r="K21" s="196">
        <v>1.1499999999999999</v>
      </c>
      <c r="L21" s="196">
        <v>1.1499999999999999</v>
      </c>
      <c r="M21" s="197">
        <v>1.1499999999999999</v>
      </c>
      <c r="N21" s="196">
        <v>1.1499999999999999</v>
      </c>
      <c r="O21" s="196">
        <v>1.1499999999999999</v>
      </c>
      <c r="P21" s="196" t="s">
        <v>33</v>
      </c>
    </row>
    <row r="22" spans="1:16" x14ac:dyDescent="0.2">
      <c r="A22" s="5">
        <v>15</v>
      </c>
      <c r="B22" s="196">
        <v>1.47</v>
      </c>
      <c r="C22" s="196">
        <v>1.47</v>
      </c>
      <c r="D22" s="196">
        <v>1.47</v>
      </c>
      <c r="E22" s="196">
        <v>1.47</v>
      </c>
      <c r="F22" s="197">
        <v>1.47</v>
      </c>
      <c r="G22" s="196">
        <v>1.47</v>
      </c>
      <c r="H22" s="196">
        <v>1.47</v>
      </c>
      <c r="I22" s="196">
        <v>1.1499999999999999</v>
      </c>
      <c r="J22" s="196">
        <v>1.1499999999999999</v>
      </c>
      <c r="K22" s="196">
        <v>1.1499999999999999</v>
      </c>
      <c r="L22" s="196">
        <v>1.1499999999999999</v>
      </c>
      <c r="M22" s="197">
        <v>1.1499999999999999</v>
      </c>
      <c r="N22" s="196">
        <v>1.1499999999999999</v>
      </c>
      <c r="O22" s="196">
        <v>1.1499999999999999</v>
      </c>
      <c r="P22" s="196">
        <v>0.11</v>
      </c>
    </row>
    <row r="23" spans="1:16" x14ac:dyDescent="0.2">
      <c r="A23" s="5">
        <v>16</v>
      </c>
      <c r="B23" s="196">
        <v>1.47</v>
      </c>
      <c r="C23" s="196">
        <v>1.47</v>
      </c>
      <c r="D23" s="196">
        <v>1.47</v>
      </c>
      <c r="E23" s="196">
        <v>1.47</v>
      </c>
      <c r="F23" s="197">
        <v>1.47</v>
      </c>
      <c r="G23" s="196">
        <v>1.47</v>
      </c>
      <c r="H23" s="196">
        <v>1.47</v>
      </c>
      <c r="I23" s="196">
        <v>1.1499999999999999</v>
      </c>
      <c r="J23" s="196">
        <v>1.1499999999999999</v>
      </c>
      <c r="K23" s="196">
        <v>1.1499999999999999</v>
      </c>
      <c r="L23" s="196">
        <v>1.1499999999999999</v>
      </c>
      <c r="M23" s="197">
        <v>1.1499999999999999</v>
      </c>
      <c r="N23" s="196">
        <v>1.1499999999999999</v>
      </c>
      <c r="O23" s="196">
        <v>1.1499999999999999</v>
      </c>
      <c r="P23" s="196">
        <v>0.11</v>
      </c>
    </row>
    <row r="24" spans="1:16" x14ac:dyDescent="0.2">
      <c r="A24" s="5">
        <v>17</v>
      </c>
      <c r="B24" s="196">
        <v>1.47</v>
      </c>
      <c r="C24" s="196">
        <v>1.47</v>
      </c>
      <c r="D24" s="196">
        <v>1.47</v>
      </c>
      <c r="E24" s="196">
        <v>1.47</v>
      </c>
      <c r="F24" s="197">
        <v>1.47</v>
      </c>
      <c r="G24" s="196">
        <v>1.47</v>
      </c>
      <c r="H24" s="196">
        <v>1.47</v>
      </c>
      <c r="I24" s="196">
        <v>1.1499999999999999</v>
      </c>
      <c r="J24" s="196">
        <v>1.1499999999999999</v>
      </c>
      <c r="K24" s="196">
        <v>1.1499999999999999</v>
      </c>
      <c r="L24" s="196">
        <v>1.1499999999999999</v>
      </c>
      <c r="M24" s="197">
        <v>1.1499999999999999</v>
      </c>
      <c r="N24" s="196">
        <v>1.1499999999999999</v>
      </c>
      <c r="O24" s="196">
        <v>1.1499999999999999</v>
      </c>
      <c r="P24" s="196">
        <v>0.11</v>
      </c>
    </row>
    <row r="25" spans="1:16" x14ac:dyDescent="0.2">
      <c r="A25" s="5">
        <v>18</v>
      </c>
      <c r="B25" s="196">
        <v>1.47</v>
      </c>
      <c r="C25" s="196">
        <v>1.47</v>
      </c>
      <c r="D25" s="196">
        <v>1.47</v>
      </c>
      <c r="E25" s="196">
        <v>1.47</v>
      </c>
      <c r="F25" s="197">
        <v>1.67</v>
      </c>
      <c r="G25" s="196">
        <v>1.74</v>
      </c>
      <c r="H25" s="196">
        <v>1.74</v>
      </c>
      <c r="I25" s="196">
        <v>1.1499999999999999</v>
      </c>
      <c r="J25" s="196">
        <v>1.1499999999999999</v>
      </c>
      <c r="K25" s="196">
        <v>1.1499999999999999</v>
      </c>
      <c r="L25" s="196">
        <v>1.1499999999999999</v>
      </c>
      <c r="M25" s="197">
        <v>1.4</v>
      </c>
      <c r="N25" s="196">
        <v>1.46</v>
      </c>
      <c r="O25" s="196">
        <v>1.46</v>
      </c>
      <c r="P25" s="196">
        <v>0.11</v>
      </c>
    </row>
    <row r="26" spans="1:16" x14ac:dyDescent="0.2">
      <c r="A26" s="5">
        <v>19</v>
      </c>
      <c r="B26" s="196">
        <v>1.47</v>
      </c>
      <c r="C26" s="196">
        <v>1.47</v>
      </c>
      <c r="D26" s="196">
        <v>1.47</v>
      </c>
      <c r="E26" s="196">
        <v>1.47</v>
      </c>
      <c r="F26" s="197">
        <v>1.67</v>
      </c>
      <c r="G26" s="196">
        <v>1.74</v>
      </c>
      <c r="H26" s="196">
        <v>1.74</v>
      </c>
      <c r="I26" s="196">
        <v>1.1499999999999999</v>
      </c>
      <c r="J26" s="196">
        <v>1.1499999999999999</v>
      </c>
      <c r="K26" s="196">
        <v>1.1499999999999999</v>
      </c>
      <c r="L26" s="196">
        <v>1.1499999999999999</v>
      </c>
      <c r="M26" s="197">
        <v>1.4</v>
      </c>
      <c r="N26" s="196">
        <v>1.46</v>
      </c>
      <c r="O26" s="196">
        <v>1.46</v>
      </c>
      <c r="P26" s="196">
        <v>0.11</v>
      </c>
    </row>
    <row r="27" spans="1:16" x14ac:dyDescent="0.2">
      <c r="A27" s="5">
        <v>20</v>
      </c>
      <c r="B27" s="196">
        <v>1.47</v>
      </c>
      <c r="C27" s="196">
        <v>1.47</v>
      </c>
      <c r="D27" s="196">
        <v>1.47</v>
      </c>
      <c r="E27" s="196">
        <v>1.47</v>
      </c>
      <c r="F27" s="197">
        <v>1.67</v>
      </c>
      <c r="G27" s="196">
        <v>1.74</v>
      </c>
      <c r="H27" s="196">
        <v>1.74</v>
      </c>
      <c r="I27" s="196">
        <v>1.1499999999999999</v>
      </c>
      <c r="J27" s="196">
        <v>1.1499999999999999</v>
      </c>
      <c r="K27" s="196">
        <v>1.1499999999999999</v>
      </c>
      <c r="L27" s="196">
        <v>1.1499999999999999</v>
      </c>
      <c r="M27" s="197">
        <v>1.4</v>
      </c>
      <c r="N27" s="196">
        <v>1.46</v>
      </c>
      <c r="O27" s="196">
        <v>1.46</v>
      </c>
      <c r="P27" s="196">
        <v>0.11</v>
      </c>
    </row>
    <row r="28" spans="1:16" x14ac:dyDescent="0.2">
      <c r="A28" s="5">
        <v>21</v>
      </c>
      <c r="B28" s="196">
        <v>1.47</v>
      </c>
      <c r="C28" s="196">
        <v>1.47</v>
      </c>
      <c r="D28" s="196">
        <v>1.47</v>
      </c>
      <c r="E28" s="196">
        <v>1.47</v>
      </c>
      <c r="F28" s="197">
        <v>1.67</v>
      </c>
      <c r="G28" s="196">
        <v>1.74</v>
      </c>
      <c r="H28" s="196">
        <v>1.74</v>
      </c>
      <c r="I28" s="196">
        <v>1.1499999999999999</v>
      </c>
      <c r="J28" s="196">
        <v>1.1499999999999999</v>
      </c>
      <c r="K28" s="196">
        <v>1.1499999999999999</v>
      </c>
      <c r="L28" s="196">
        <v>1.1499999999999999</v>
      </c>
      <c r="M28" s="197">
        <v>1.4</v>
      </c>
      <c r="N28" s="196">
        <v>1.46</v>
      </c>
      <c r="O28" s="196">
        <v>1.46</v>
      </c>
      <c r="P28" s="196">
        <v>0.11</v>
      </c>
    </row>
    <row r="29" spans="1:16" x14ac:dyDescent="0.2">
      <c r="A29" s="5">
        <v>22</v>
      </c>
      <c r="B29" s="196">
        <v>1.47</v>
      </c>
      <c r="C29" s="196">
        <v>1.47</v>
      </c>
      <c r="D29" s="196">
        <v>1.47</v>
      </c>
      <c r="E29" s="196">
        <v>1.47</v>
      </c>
      <c r="F29" s="197">
        <v>1.67</v>
      </c>
      <c r="G29" s="196">
        <v>1.74</v>
      </c>
      <c r="H29" s="196">
        <v>1.74</v>
      </c>
      <c r="I29" s="196">
        <v>1.1499999999999999</v>
      </c>
      <c r="J29" s="196">
        <v>1.1499999999999999</v>
      </c>
      <c r="K29" s="196">
        <v>1.1499999999999999</v>
      </c>
      <c r="L29" s="196">
        <v>1.1499999999999999</v>
      </c>
      <c r="M29" s="197">
        <v>1.4</v>
      </c>
      <c r="N29" s="196">
        <v>1.46</v>
      </c>
      <c r="O29" s="196">
        <v>1.46</v>
      </c>
      <c r="P29" s="196">
        <v>0.11</v>
      </c>
    </row>
    <row r="30" spans="1:16" x14ac:dyDescent="0.2">
      <c r="A30" s="5">
        <v>23</v>
      </c>
      <c r="B30" s="196">
        <v>1.47</v>
      </c>
      <c r="C30" s="196">
        <v>1.47</v>
      </c>
      <c r="D30" s="196">
        <v>1.47</v>
      </c>
      <c r="E30" s="196">
        <v>1.47</v>
      </c>
      <c r="F30" s="197">
        <v>1.67</v>
      </c>
      <c r="G30" s="196">
        <v>1.74</v>
      </c>
      <c r="H30" s="196">
        <v>1.74</v>
      </c>
      <c r="I30" s="196">
        <v>1.1499999999999999</v>
      </c>
      <c r="J30" s="196">
        <v>1.1499999999999999</v>
      </c>
      <c r="K30" s="196">
        <v>1.1499999999999999</v>
      </c>
      <c r="L30" s="196">
        <v>1.1499999999999999</v>
      </c>
      <c r="M30" s="197">
        <v>1.4</v>
      </c>
      <c r="N30" s="196">
        <v>1.46</v>
      </c>
      <c r="O30" s="196">
        <v>1.46</v>
      </c>
      <c r="P30" s="196">
        <v>0.11</v>
      </c>
    </row>
    <row r="31" spans="1:16" x14ac:dyDescent="0.2">
      <c r="A31" s="5">
        <v>24</v>
      </c>
      <c r="B31" s="196">
        <v>1.47</v>
      </c>
      <c r="C31" s="196">
        <v>1.47</v>
      </c>
      <c r="D31" s="196">
        <v>1.47</v>
      </c>
      <c r="E31" s="196">
        <v>1.47</v>
      </c>
      <c r="F31" s="197">
        <v>1.67</v>
      </c>
      <c r="G31" s="196">
        <v>1.74</v>
      </c>
      <c r="H31" s="196">
        <v>1.74</v>
      </c>
      <c r="I31" s="196">
        <v>1.1499999999999999</v>
      </c>
      <c r="J31" s="196">
        <v>1.1499999999999999</v>
      </c>
      <c r="K31" s="196">
        <v>1.1499999999999999</v>
      </c>
      <c r="L31" s="196">
        <v>1.1499999999999999</v>
      </c>
      <c r="M31" s="197">
        <v>1.4</v>
      </c>
      <c r="N31" s="196">
        <v>1.46</v>
      </c>
      <c r="O31" s="196">
        <v>1.46</v>
      </c>
      <c r="P31" s="196">
        <v>0.11</v>
      </c>
    </row>
    <row r="32" spans="1:16" x14ac:dyDescent="0.2">
      <c r="A32" s="5">
        <v>25</v>
      </c>
      <c r="B32" s="196">
        <v>1.47</v>
      </c>
      <c r="C32" s="196">
        <v>1.47</v>
      </c>
      <c r="D32" s="196">
        <v>1.47</v>
      </c>
      <c r="E32" s="196">
        <v>1.47</v>
      </c>
      <c r="F32" s="197">
        <v>1.67</v>
      </c>
      <c r="G32" s="196">
        <v>1.74</v>
      </c>
      <c r="H32" s="196">
        <v>1.74</v>
      </c>
      <c r="I32" s="196">
        <v>1.1499999999999999</v>
      </c>
      <c r="J32" s="196">
        <v>1.1499999999999999</v>
      </c>
      <c r="K32" s="196">
        <v>1.1499999999999999</v>
      </c>
      <c r="L32" s="196">
        <v>1.1499999999999999</v>
      </c>
      <c r="M32" s="197">
        <v>1.4</v>
      </c>
      <c r="N32" s="196">
        <v>1.46</v>
      </c>
      <c r="O32" s="196">
        <v>1.46</v>
      </c>
      <c r="P32" s="196">
        <v>0.11</v>
      </c>
    </row>
    <row r="33" spans="1:16" x14ac:dyDescent="0.2">
      <c r="A33" s="5">
        <v>26</v>
      </c>
      <c r="B33" s="196">
        <v>1.47</v>
      </c>
      <c r="C33" s="196">
        <v>1.47</v>
      </c>
      <c r="D33" s="196">
        <v>1.47</v>
      </c>
      <c r="E33" s="196">
        <v>1.47</v>
      </c>
      <c r="F33" s="197">
        <v>1.67</v>
      </c>
      <c r="G33" s="196">
        <v>1.74</v>
      </c>
      <c r="H33" s="196">
        <v>1.74</v>
      </c>
      <c r="I33" s="196">
        <v>1.1499999999999999</v>
      </c>
      <c r="J33" s="196">
        <v>1.1499999999999999</v>
      </c>
      <c r="K33" s="196">
        <v>1.1499999999999999</v>
      </c>
      <c r="L33" s="196">
        <v>1.1499999999999999</v>
      </c>
      <c r="M33" s="197">
        <v>1.43</v>
      </c>
      <c r="N33" s="196">
        <v>1.49</v>
      </c>
      <c r="O33" s="196">
        <v>1.49</v>
      </c>
      <c r="P33" s="196">
        <v>0.12</v>
      </c>
    </row>
    <row r="34" spans="1:16" x14ac:dyDescent="0.2">
      <c r="A34" s="5">
        <v>27</v>
      </c>
      <c r="B34" s="196">
        <v>1.47</v>
      </c>
      <c r="C34" s="196">
        <v>1.47</v>
      </c>
      <c r="D34" s="196">
        <v>1.47</v>
      </c>
      <c r="E34" s="196">
        <v>1.47</v>
      </c>
      <c r="F34" s="197">
        <v>1.67</v>
      </c>
      <c r="G34" s="196">
        <v>1.74</v>
      </c>
      <c r="H34" s="196">
        <v>1.74</v>
      </c>
      <c r="I34" s="196">
        <v>1.1499999999999999</v>
      </c>
      <c r="J34" s="196">
        <v>1.1499999999999999</v>
      </c>
      <c r="K34" s="196">
        <v>1.1499999999999999</v>
      </c>
      <c r="L34" s="196">
        <v>1.1499999999999999</v>
      </c>
      <c r="M34" s="197">
        <v>1.46</v>
      </c>
      <c r="N34" s="196">
        <v>1.52</v>
      </c>
      <c r="O34" s="196">
        <v>1.52</v>
      </c>
      <c r="P34" s="196">
        <v>0.12</v>
      </c>
    </row>
    <row r="35" spans="1:16" x14ac:dyDescent="0.2">
      <c r="A35" s="5">
        <v>28</v>
      </c>
      <c r="B35" s="196">
        <v>1.47</v>
      </c>
      <c r="C35" s="196">
        <v>1.47</v>
      </c>
      <c r="D35" s="196">
        <v>1.47</v>
      </c>
      <c r="E35" s="196">
        <v>1.47</v>
      </c>
      <c r="F35" s="197">
        <v>1.67</v>
      </c>
      <c r="G35" s="196">
        <v>1.74</v>
      </c>
      <c r="H35" s="196">
        <v>1.74</v>
      </c>
      <c r="I35" s="196">
        <v>1.1499999999999999</v>
      </c>
      <c r="J35" s="196">
        <v>1.1499999999999999</v>
      </c>
      <c r="K35" s="196">
        <v>1.1499999999999999</v>
      </c>
      <c r="L35" s="196">
        <v>1.1499999999999999</v>
      </c>
      <c r="M35" s="197">
        <v>1.5</v>
      </c>
      <c r="N35" s="196">
        <v>1.56</v>
      </c>
      <c r="O35" s="196">
        <v>1.56</v>
      </c>
      <c r="P35" s="196">
        <v>0.13</v>
      </c>
    </row>
    <row r="36" spans="1:16" x14ac:dyDescent="0.2">
      <c r="A36" s="5">
        <v>29</v>
      </c>
      <c r="B36" s="196">
        <v>1.47</v>
      </c>
      <c r="C36" s="196">
        <v>1.47</v>
      </c>
      <c r="D36" s="196">
        <v>1.47</v>
      </c>
      <c r="E36" s="196">
        <v>1.47</v>
      </c>
      <c r="F36" s="197">
        <v>1.67</v>
      </c>
      <c r="G36" s="196">
        <v>1.74</v>
      </c>
      <c r="H36" s="196">
        <v>1.74</v>
      </c>
      <c r="I36" s="196">
        <v>1.1499999999999999</v>
      </c>
      <c r="J36" s="196">
        <v>1.1499999999999999</v>
      </c>
      <c r="K36" s="196">
        <v>1.1499999999999999</v>
      </c>
      <c r="L36" s="196">
        <v>1.1499999999999999</v>
      </c>
      <c r="M36" s="197">
        <v>1.54</v>
      </c>
      <c r="N36" s="196">
        <v>1.6</v>
      </c>
      <c r="O36" s="196">
        <v>1.6</v>
      </c>
      <c r="P36" s="196">
        <v>0.13</v>
      </c>
    </row>
    <row r="37" spans="1:16" x14ac:dyDescent="0.2">
      <c r="A37" s="5">
        <v>30</v>
      </c>
      <c r="B37" s="196">
        <v>1.47</v>
      </c>
      <c r="C37" s="196">
        <v>1.47</v>
      </c>
      <c r="D37" s="196">
        <v>1.47</v>
      </c>
      <c r="E37" s="196">
        <v>1.47</v>
      </c>
      <c r="F37" s="197">
        <v>1.67</v>
      </c>
      <c r="G37" s="196">
        <v>1.74</v>
      </c>
      <c r="H37" s="196">
        <v>1.74</v>
      </c>
      <c r="I37" s="196">
        <v>1.1499999999999999</v>
      </c>
      <c r="J37" s="196">
        <v>1.1499999999999999</v>
      </c>
      <c r="K37" s="196">
        <v>1.1499999999999999</v>
      </c>
      <c r="L37" s="196">
        <v>1.1499999999999999</v>
      </c>
      <c r="M37" s="197">
        <v>1.57</v>
      </c>
      <c r="N37" s="196">
        <v>1.64</v>
      </c>
      <c r="O37" s="196">
        <v>1.64</v>
      </c>
      <c r="P37" s="196">
        <v>0.14000000000000001</v>
      </c>
    </row>
    <row r="38" spans="1:16" x14ac:dyDescent="0.2">
      <c r="A38" s="5">
        <v>31</v>
      </c>
      <c r="B38" s="196">
        <v>1.47</v>
      </c>
      <c r="C38" s="196">
        <v>1.47</v>
      </c>
      <c r="D38" s="196">
        <v>1.47</v>
      </c>
      <c r="E38" s="196">
        <v>1.47</v>
      </c>
      <c r="F38" s="197">
        <v>1.7</v>
      </c>
      <c r="G38" s="196">
        <v>1.77</v>
      </c>
      <c r="H38" s="196">
        <v>1.77</v>
      </c>
      <c r="I38" s="196">
        <v>1.26</v>
      </c>
      <c r="J38" s="196">
        <v>1.26</v>
      </c>
      <c r="K38" s="196">
        <v>1.26</v>
      </c>
      <c r="L38" s="196">
        <v>1.26</v>
      </c>
      <c r="M38" s="197">
        <v>1.61</v>
      </c>
      <c r="N38" s="196">
        <v>1.68</v>
      </c>
      <c r="O38" s="196">
        <v>1.68</v>
      </c>
      <c r="P38" s="196">
        <v>0.14000000000000001</v>
      </c>
    </row>
    <row r="39" spans="1:16" x14ac:dyDescent="0.2">
      <c r="A39" s="5">
        <v>32</v>
      </c>
      <c r="B39" s="196">
        <v>1.47</v>
      </c>
      <c r="C39" s="196">
        <v>1.47</v>
      </c>
      <c r="D39" s="196">
        <v>1.47</v>
      </c>
      <c r="E39" s="196">
        <v>1.47</v>
      </c>
      <c r="F39" s="197">
        <v>1.75</v>
      </c>
      <c r="G39" s="196">
        <v>1.82</v>
      </c>
      <c r="H39" s="196">
        <v>1.82</v>
      </c>
      <c r="I39" s="196">
        <v>1.28</v>
      </c>
      <c r="J39" s="196">
        <v>1.28</v>
      </c>
      <c r="K39" s="196">
        <v>1.28</v>
      </c>
      <c r="L39" s="196">
        <v>1.28</v>
      </c>
      <c r="M39" s="197">
        <v>1.66</v>
      </c>
      <c r="N39" s="196">
        <v>1.73</v>
      </c>
      <c r="O39" s="196">
        <v>1.73</v>
      </c>
      <c r="P39" s="196">
        <v>0.15</v>
      </c>
    </row>
    <row r="40" spans="1:16" x14ac:dyDescent="0.2">
      <c r="A40" s="5">
        <v>33</v>
      </c>
      <c r="B40" s="196">
        <v>1.47</v>
      </c>
      <c r="C40" s="196">
        <v>1.47</v>
      </c>
      <c r="D40" s="196">
        <v>1.47</v>
      </c>
      <c r="E40" s="196">
        <v>1.47</v>
      </c>
      <c r="F40" s="197">
        <v>1.81</v>
      </c>
      <c r="G40" s="196">
        <v>1.89</v>
      </c>
      <c r="H40" s="196">
        <v>1.89</v>
      </c>
      <c r="I40" s="196">
        <v>1.3</v>
      </c>
      <c r="J40" s="196">
        <v>1.3</v>
      </c>
      <c r="K40" s="196">
        <v>1.3</v>
      </c>
      <c r="L40" s="196">
        <v>1.3</v>
      </c>
      <c r="M40" s="197">
        <v>1.71</v>
      </c>
      <c r="N40" s="196">
        <v>1.78</v>
      </c>
      <c r="O40" s="196">
        <v>1.78</v>
      </c>
      <c r="P40" s="196">
        <v>0.15</v>
      </c>
    </row>
    <row r="41" spans="1:16" x14ac:dyDescent="0.2">
      <c r="A41" s="5">
        <v>34</v>
      </c>
      <c r="B41" s="196">
        <v>1.47</v>
      </c>
      <c r="C41" s="196">
        <v>1.47</v>
      </c>
      <c r="D41" s="196">
        <v>1.47</v>
      </c>
      <c r="E41" s="196">
        <v>1.47</v>
      </c>
      <c r="F41" s="197">
        <v>1.89</v>
      </c>
      <c r="G41" s="196">
        <v>1.97</v>
      </c>
      <c r="H41" s="196">
        <v>1.97</v>
      </c>
      <c r="I41" s="196">
        <v>1.32</v>
      </c>
      <c r="J41" s="196">
        <v>1.32</v>
      </c>
      <c r="K41" s="196">
        <v>1.32</v>
      </c>
      <c r="L41" s="196">
        <v>1.32</v>
      </c>
      <c r="M41" s="197">
        <v>1.76</v>
      </c>
      <c r="N41" s="196">
        <v>1.83</v>
      </c>
      <c r="O41" s="196">
        <v>1.83</v>
      </c>
      <c r="P41" s="196">
        <v>0.16</v>
      </c>
    </row>
    <row r="42" spans="1:16" x14ac:dyDescent="0.2">
      <c r="A42" s="5">
        <v>35</v>
      </c>
      <c r="B42" s="196">
        <v>1.47</v>
      </c>
      <c r="C42" s="196">
        <v>1.47</v>
      </c>
      <c r="D42" s="196">
        <v>1.47</v>
      </c>
      <c r="E42" s="196">
        <v>1.47</v>
      </c>
      <c r="F42" s="197">
        <v>1.99</v>
      </c>
      <c r="G42" s="196">
        <v>2.0699999999999998</v>
      </c>
      <c r="H42" s="196">
        <v>2.0699999999999998</v>
      </c>
      <c r="I42" s="196">
        <v>1.34</v>
      </c>
      <c r="J42" s="196">
        <v>1.34</v>
      </c>
      <c r="K42" s="196">
        <v>1.34</v>
      </c>
      <c r="L42" s="196">
        <v>1.34</v>
      </c>
      <c r="M42" s="197">
        <v>1.81</v>
      </c>
      <c r="N42" s="196">
        <v>1.89</v>
      </c>
      <c r="O42" s="196">
        <v>1.89</v>
      </c>
      <c r="P42" s="196">
        <v>0.17</v>
      </c>
    </row>
    <row r="43" spans="1:16" x14ac:dyDescent="0.2">
      <c r="A43" s="5">
        <v>36</v>
      </c>
      <c r="B43" s="196">
        <v>1.48</v>
      </c>
      <c r="C43" s="196">
        <v>1.48</v>
      </c>
      <c r="D43" s="196">
        <v>1.48</v>
      </c>
      <c r="E43" s="196">
        <v>1.48</v>
      </c>
      <c r="F43" s="197">
        <v>2.15</v>
      </c>
      <c r="G43" s="196">
        <v>2.2400000000000002</v>
      </c>
      <c r="H43" s="196">
        <v>2.2400000000000002</v>
      </c>
      <c r="I43" s="196">
        <v>1.37</v>
      </c>
      <c r="J43" s="196">
        <v>1.37</v>
      </c>
      <c r="K43" s="196">
        <v>1.37</v>
      </c>
      <c r="L43" s="196">
        <v>1.37</v>
      </c>
      <c r="M43" s="197">
        <v>1.87</v>
      </c>
      <c r="N43" s="196">
        <v>1.95</v>
      </c>
      <c r="O43" s="196">
        <v>1.95</v>
      </c>
      <c r="P43" s="196">
        <v>0.18</v>
      </c>
    </row>
    <row r="44" spans="1:16" x14ac:dyDescent="0.2">
      <c r="A44" s="5">
        <v>37</v>
      </c>
      <c r="B44" s="196">
        <v>1.51</v>
      </c>
      <c r="C44" s="196">
        <v>1.51</v>
      </c>
      <c r="D44" s="196">
        <v>1.51</v>
      </c>
      <c r="E44" s="196">
        <v>1.51</v>
      </c>
      <c r="F44" s="197">
        <v>2.27</v>
      </c>
      <c r="G44" s="196">
        <v>2.44</v>
      </c>
      <c r="H44" s="196">
        <v>2.44</v>
      </c>
      <c r="I44" s="196">
        <v>1.42</v>
      </c>
      <c r="J44" s="196">
        <v>1.42</v>
      </c>
      <c r="K44" s="196">
        <v>1.42</v>
      </c>
      <c r="L44" s="196">
        <v>1.42</v>
      </c>
      <c r="M44" s="197">
        <v>1.97</v>
      </c>
      <c r="N44" s="196">
        <v>2.0499999999999998</v>
      </c>
      <c r="O44" s="196">
        <v>2.0499999999999998</v>
      </c>
      <c r="P44" s="196">
        <v>0.19</v>
      </c>
    </row>
    <row r="45" spans="1:16" x14ac:dyDescent="0.2">
      <c r="A45" s="5">
        <v>38</v>
      </c>
      <c r="B45" s="196">
        <v>1.56</v>
      </c>
      <c r="C45" s="196">
        <v>1.56</v>
      </c>
      <c r="D45" s="196">
        <v>1.56</v>
      </c>
      <c r="E45" s="196">
        <v>1.56</v>
      </c>
      <c r="F45" s="197">
        <v>2.34</v>
      </c>
      <c r="G45" s="196">
        <v>2.65</v>
      </c>
      <c r="H45" s="196">
        <v>2.65</v>
      </c>
      <c r="I45" s="196">
        <v>1.48</v>
      </c>
      <c r="J45" s="196">
        <v>1.48</v>
      </c>
      <c r="K45" s="196">
        <v>1.48</v>
      </c>
      <c r="L45" s="196">
        <v>1.48</v>
      </c>
      <c r="M45" s="197">
        <v>2.06</v>
      </c>
      <c r="N45" s="196">
        <v>2.15</v>
      </c>
      <c r="O45" s="196">
        <v>2.15</v>
      </c>
      <c r="P45" s="196">
        <v>0.21</v>
      </c>
    </row>
    <row r="46" spans="1:16" x14ac:dyDescent="0.2">
      <c r="A46" s="5">
        <v>39</v>
      </c>
      <c r="B46" s="196">
        <v>1.62</v>
      </c>
      <c r="C46" s="196">
        <v>1.62</v>
      </c>
      <c r="D46" s="196">
        <v>1.62</v>
      </c>
      <c r="E46" s="196">
        <v>1.62</v>
      </c>
      <c r="F46" s="197">
        <v>2.4300000000000002</v>
      </c>
      <c r="G46" s="196">
        <v>2.89</v>
      </c>
      <c r="H46" s="196">
        <v>2.89</v>
      </c>
      <c r="I46" s="196">
        <v>1.55</v>
      </c>
      <c r="J46" s="196">
        <v>1.55</v>
      </c>
      <c r="K46" s="196">
        <v>1.55</v>
      </c>
      <c r="L46" s="196">
        <v>1.55</v>
      </c>
      <c r="M46" s="197">
        <v>2.19</v>
      </c>
      <c r="N46" s="196">
        <v>2.2799999999999998</v>
      </c>
      <c r="O46" s="196">
        <v>2.2799999999999998</v>
      </c>
      <c r="P46" s="196">
        <v>0.23</v>
      </c>
    </row>
    <row r="47" spans="1:16" x14ac:dyDescent="0.2">
      <c r="A47" s="5">
        <v>40</v>
      </c>
      <c r="B47" s="196">
        <v>1.69</v>
      </c>
      <c r="C47" s="196">
        <v>1.69</v>
      </c>
      <c r="D47" s="196">
        <v>1.69</v>
      </c>
      <c r="E47" s="196">
        <v>1.69</v>
      </c>
      <c r="F47" s="197">
        <v>2.54</v>
      </c>
      <c r="G47" s="196">
        <v>3.14</v>
      </c>
      <c r="H47" s="196">
        <v>3.14</v>
      </c>
      <c r="I47" s="196">
        <v>1.62</v>
      </c>
      <c r="J47" s="196">
        <v>1.62</v>
      </c>
      <c r="K47" s="196">
        <v>1.62</v>
      </c>
      <c r="L47" s="196">
        <v>1.62</v>
      </c>
      <c r="M47" s="197">
        <v>2.33</v>
      </c>
      <c r="N47" s="196">
        <v>2.4300000000000002</v>
      </c>
      <c r="O47" s="196">
        <v>2.4300000000000002</v>
      </c>
      <c r="P47" s="196">
        <v>0.25</v>
      </c>
    </row>
    <row r="48" spans="1:16" x14ac:dyDescent="0.2">
      <c r="A48" s="5">
        <v>41</v>
      </c>
      <c r="B48" s="196">
        <v>1.77</v>
      </c>
      <c r="C48" s="196">
        <v>1.77</v>
      </c>
      <c r="D48" s="196">
        <v>1.77</v>
      </c>
      <c r="E48" s="196">
        <v>1.77</v>
      </c>
      <c r="F48" s="197">
        <v>2.66</v>
      </c>
      <c r="G48" s="196">
        <v>3.4</v>
      </c>
      <c r="H48" s="196">
        <v>3.4</v>
      </c>
      <c r="I48" s="196">
        <v>1.65</v>
      </c>
      <c r="J48" s="196">
        <v>1.65</v>
      </c>
      <c r="K48" s="196">
        <v>1.65</v>
      </c>
      <c r="L48" s="196">
        <v>1.65</v>
      </c>
      <c r="M48" s="197">
        <v>2.48</v>
      </c>
      <c r="N48" s="196">
        <v>2.59</v>
      </c>
      <c r="O48" s="196">
        <v>2.59</v>
      </c>
      <c r="P48" s="196">
        <v>0.27</v>
      </c>
    </row>
    <row r="49" spans="1:16" x14ac:dyDescent="0.2">
      <c r="A49" s="5">
        <v>42</v>
      </c>
      <c r="B49" s="196">
        <v>1.87</v>
      </c>
      <c r="C49" s="196">
        <v>1.87</v>
      </c>
      <c r="D49" s="196">
        <v>1.87</v>
      </c>
      <c r="E49" s="196">
        <v>1.87</v>
      </c>
      <c r="F49" s="197">
        <v>2.81</v>
      </c>
      <c r="G49" s="196">
        <v>3.69</v>
      </c>
      <c r="H49" s="196">
        <v>3.69</v>
      </c>
      <c r="I49" s="196">
        <v>1.68</v>
      </c>
      <c r="J49" s="196">
        <v>1.68</v>
      </c>
      <c r="K49" s="196">
        <v>1.68</v>
      </c>
      <c r="L49" s="196">
        <v>1.68</v>
      </c>
      <c r="M49" s="197">
        <v>2.52</v>
      </c>
      <c r="N49" s="196">
        <v>2.77</v>
      </c>
      <c r="O49" s="196">
        <v>2.77</v>
      </c>
      <c r="P49" s="196">
        <v>0.3</v>
      </c>
    </row>
    <row r="50" spans="1:16" x14ac:dyDescent="0.2">
      <c r="A50" s="5">
        <v>43</v>
      </c>
      <c r="B50" s="196">
        <v>1.97</v>
      </c>
      <c r="C50" s="196">
        <v>1.97</v>
      </c>
      <c r="D50" s="196">
        <v>1.97</v>
      </c>
      <c r="E50" s="196">
        <v>1.97</v>
      </c>
      <c r="F50" s="197">
        <v>2.96</v>
      </c>
      <c r="G50" s="196">
        <v>4.01</v>
      </c>
      <c r="H50" s="196">
        <v>4.01</v>
      </c>
      <c r="I50" s="196">
        <v>1.71</v>
      </c>
      <c r="J50" s="196">
        <v>1.71</v>
      </c>
      <c r="K50" s="196">
        <v>1.71</v>
      </c>
      <c r="L50" s="196">
        <v>1.71</v>
      </c>
      <c r="M50" s="197">
        <v>2.57</v>
      </c>
      <c r="N50" s="196">
        <v>2.97</v>
      </c>
      <c r="O50" s="196">
        <v>2.97</v>
      </c>
      <c r="P50" s="196">
        <v>0.34</v>
      </c>
    </row>
    <row r="51" spans="1:16" x14ac:dyDescent="0.2">
      <c r="A51" s="5">
        <v>44</v>
      </c>
      <c r="B51" s="196">
        <v>2.09</v>
      </c>
      <c r="C51" s="196">
        <v>2.09</v>
      </c>
      <c r="D51" s="196">
        <v>2.09</v>
      </c>
      <c r="E51" s="196">
        <v>2.09</v>
      </c>
      <c r="F51" s="197">
        <v>3.14</v>
      </c>
      <c r="G51" s="196">
        <v>4.3600000000000003</v>
      </c>
      <c r="H51" s="196">
        <v>4.3600000000000003</v>
      </c>
      <c r="I51" s="196">
        <v>1.74</v>
      </c>
      <c r="J51" s="196">
        <v>1.74</v>
      </c>
      <c r="K51" s="196">
        <v>1.74</v>
      </c>
      <c r="L51" s="196">
        <v>1.74</v>
      </c>
      <c r="M51" s="197">
        <v>2.61</v>
      </c>
      <c r="N51" s="196">
        <v>3.25</v>
      </c>
      <c r="O51" s="196">
        <v>3.25</v>
      </c>
      <c r="P51" s="196">
        <v>0.38</v>
      </c>
    </row>
    <row r="52" spans="1:16" x14ac:dyDescent="0.2">
      <c r="A52" s="5">
        <v>45</v>
      </c>
      <c r="B52" s="196">
        <v>2.21</v>
      </c>
      <c r="C52" s="196">
        <v>2.21</v>
      </c>
      <c r="D52" s="196">
        <v>2.21</v>
      </c>
      <c r="E52" s="196">
        <v>2.21</v>
      </c>
      <c r="F52" s="197">
        <v>3.32</v>
      </c>
      <c r="G52" s="196">
        <v>4.74</v>
      </c>
      <c r="H52" s="196">
        <v>4.74</v>
      </c>
      <c r="I52" s="196">
        <v>1.77</v>
      </c>
      <c r="J52" s="196">
        <v>1.77</v>
      </c>
      <c r="K52" s="196">
        <v>1.77</v>
      </c>
      <c r="L52" s="196">
        <v>1.77</v>
      </c>
      <c r="M52" s="197">
        <v>2.66</v>
      </c>
      <c r="N52" s="196">
        <v>3.57</v>
      </c>
      <c r="O52" s="196">
        <v>3.57</v>
      </c>
      <c r="P52" s="196">
        <v>0.44</v>
      </c>
    </row>
    <row r="53" spans="1:16" x14ac:dyDescent="0.2">
      <c r="A53" s="5">
        <v>46</v>
      </c>
      <c r="B53" s="196">
        <v>2.34</v>
      </c>
      <c r="C53" s="196">
        <v>2.34</v>
      </c>
      <c r="D53" s="196">
        <v>2.34</v>
      </c>
      <c r="E53" s="196">
        <v>2.34</v>
      </c>
      <c r="F53" s="197">
        <v>3.51</v>
      </c>
      <c r="G53" s="196">
        <v>5.13</v>
      </c>
      <c r="H53" s="196">
        <v>5.13</v>
      </c>
      <c r="I53" s="196">
        <v>1.81</v>
      </c>
      <c r="J53" s="196">
        <v>1.81</v>
      </c>
      <c r="K53" s="196">
        <v>1.81</v>
      </c>
      <c r="L53" s="196">
        <v>1.81</v>
      </c>
      <c r="M53" s="197">
        <v>2.72</v>
      </c>
      <c r="N53" s="196">
        <v>3.93</v>
      </c>
      <c r="O53" s="196">
        <v>3.93</v>
      </c>
      <c r="P53" s="196">
        <v>0.52</v>
      </c>
    </row>
    <row r="54" spans="1:16" x14ac:dyDescent="0.2">
      <c r="A54" s="5">
        <v>47</v>
      </c>
      <c r="B54" s="196">
        <v>2.4900000000000002</v>
      </c>
      <c r="C54" s="196">
        <v>2.4900000000000002</v>
      </c>
      <c r="D54" s="196">
        <v>2.4900000000000002</v>
      </c>
      <c r="E54" s="196">
        <v>2.4900000000000002</v>
      </c>
      <c r="F54" s="197">
        <v>3.74</v>
      </c>
      <c r="G54" s="196">
        <v>5.56</v>
      </c>
      <c r="H54" s="196">
        <v>5.56</v>
      </c>
      <c r="I54" s="196">
        <v>1.88</v>
      </c>
      <c r="J54" s="196">
        <v>1.88</v>
      </c>
      <c r="K54" s="196">
        <v>1.88</v>
      </c>
      <c r="L54" s="196">
        <v>1.88</v>
      </c>
      <c r="M54" s="197">
        <v>2.82</v>
      </c>
      <c r="N54" s="196">
        <v>4.32</v>
      </c>
      <c r="O54" s="196">
        <v>4.32</v>
      </c>
      <c r="P54" s="196">
        <v>0.62</v>
      </c>
    </row>
    <row r="55" spans="1:16" x14ac:dyDescent="0.2">
      <c r="A55" s="5">
        <v>48</v>
      </c>
      <c r="B55" s="196">
        <v>2.67</v>
      </c>
      <c r="C55" s="196">
        <v>2.67</v>
      </c>
      <c r="D55" s="196">
        <v>2.67</v>
      </c>
      <c r="E55" s="196">
        <v>2.67</v>
      </c>
      <c r="F55" s="197">
        <v>4.01</v>
      </c>
      <c r="G55" s="196">
        <v>6.03</v>
      </c>
      <c r="H55" s="196">
        <v>6.03</v>
      </c>
      <c r="I55" s="196">
        <v>1.97</v>
      </c>
      <c r="J55" s="196">
        <v>1.97</v>
      </c>
      <c r="K55" s="196">
        <v>1.97</v>
      </c>
      <c r="L55" s="196">
        <v>1.97</v>
      </c>
      <c r="M55" s="197">
        <v>2.96</v>
      </c>
      <c r="N55" s="196">
        <v>4.7300000000000004</v>
      </c>
      <c r="O55" s="196">
        <v>4.7300000000000004</v>
      </c>
      <c r="P55" s="196">
        <v>0.74</v>
      </c>
    </row>
    <row r="56" spans="1:16" x14ac:dyDescent="0.2">
      <c r="A56" s="5">
        <v>49</v>
      </c>
      <c r="B56" s="196">
        <v>2.86</v>
      </c>
      <c r="C56" s="196">
        <v>2.86</v>
      </c>
      <c r="D56" s="196">
        <v>2.86</v>
      </c>
      <c r="E56" s="196">
        <v>2.86</v>
      </c>
      <c r="F56" s="197">
        <v>4.29</v>
      </c>
      <c r="G56" s="196">
        <v>6.54</v>
      </c>
      <c r="H56" s="196">
        <v>6.54</v>
      </c>
      <c r="I56" s="196">
        <v>2.1</v>
      </c>
      <c r="J56" s="196">
        <v>2.1</v>
      </c>
      <c r="K56" s="196">
        <v>2.1</v>
      </c>
      <c r="L56" s="196">
        <v>2.1</v>
      </c>
      <c r="M56" s="197">
        <v>3.15</v>
      </c>
      <c r="N56" s="196">
        <v>5.16</v>
      </c>
      <c r="O56" s="196">
        <v>5.16</v>
      </c>
      <c r="P56" s="196">
        <v>0.89</v>
      </c>
    </row>
    <row r="57" spans="1:16" x14ac:dyDescent="0.2">
      <c r="A57" s="5">
        <v>50</v>
      </c>
      <c r="B57" s="196">
        <v>3.06</v>
      </c>
      <c r="C57" s="196">
        <v>3.06</v>
      </c>
      <c r="D57" s="196">
        <v>3.06</v>
      </c>
      <c r="E57" s="196">
        <v>3.06</v>
      </c>
      <c r="F57" s="197">
        <v>4.59</v>
      </c>
      <c r="G57" s="196">
        <v>7.11</v>
      </c>
      <c r="H57" s="196">
        <v>7.11</v>
      </c>
      <c r="I57" s="196">
        <v>2.2400000000000002</v>
      </c>
      <c r="J57" s="196">
        <v>2.2400000000000002</v>
      </c>
      <c r="K57" s="196">
        <v>2.2400000000000002</v>
      </c>
      <c r="L57" s="196">
        <v>2.2400000000000002</v>
      </c>
      <c r="M57" s="197">
        <v>3.36</v>
      </c>
      <c r="N57" s="196">
        <v>5.62</v>
      </c>
      <c r="O57" s="196">
        <v>5.62</v>
      </c>
      <c r="P57" s="196">
        <v>1.07</v>
      </c>
    </row>
    <row r="58" spans="1:16" x14ac:dyDescent="0.2">
      <c r="A58" s="5">
        <v>51</v>
      </c>
      <c r="B58" s="196">
        <v>3.3</v>
      </c>
      <c r="C58" s="196">
        <v>3.3</v>
      </c>
      <c r="D58" s="196">
        <v>3.3</v>
      </c>
      <c r="E58" s="196">
        <v>3.3</v>
      </c>
      <c r="F58" s="197">
        <v>4.95</v>
      </c>
      <c r="G58" s="196">
        <v>7.75</v>
      </c>
      <c r="H58" s="196">
        <v>7.75</v>
      </c>
      <c r="I58" s="196">
        <v>2.38</v>
      </c>
      <c r="J58" s="196">
        <v>2.38</v>
      </c>
      <c r="K58" s="196">
        <v>2.38</v>
      </c>
      <c r="L58" s="196">
        <v>2.38</v>
      </c>
      <c r="M58" s="197">
        <v>3.57</v>
      </c>
      <c r="N58" s="196">
        <v>6.09</v>
      </c>
      <c r="O58" s="196">
        <v>6.09</v>
      </c>
      <c r="P58" s="196">
        <v>1.28</v>
      </c>
    </row>
    <row r="59" spans="1:16" x14ac:dyDescent="0.2">
      <c r="A59" s="5">
        <v>52</v>
      </c>
      <c r="B59" s="196">
        <v>3.56</v>
      </c>
      <c r="C59" s="196">
        <v>3.56</v>
      </c>
      <c r="D59" s="196">
        <v>3.56</v>
      </c>
      <c r="E59" s="196">
        <v>3.56</v>
      </c>
      <c r="F59" s="197">
        <v>5.34</v>
      </c>
      <c r="G59" s="196">
        <v>8.4499999999999993</v>
      </c>
      <c r="H59" s="196">
        <v>8.4499999999999993</v>
      </c>
      <c r="I59" s="196">
        <v>2.52</v>
      </c>
      <c r="J59" s="196">
        <v>2.52</v>
      </c>
      <c r="K59" s="196">
        <v>2.52</v>
      </c>
      <c r="L59" s="196">
        <v>2.52</v>
      </c>
      <c r="M59" s="197">
        <v>3.78</v>
      </c>
      <c r="N59" s="196">
        <v>6.58</v>
      </c>
      <c r="O59" s="196">
        <v>6.58</v>
      </c>
      <c r="P59" s="196">
        <v>1.52</v>
      </c>
    </row>
    <row r="60" spans="1:16" x14ac:dyDescent="0.2">
      <c r="A60" s="5">
        <v>53</v>
      </c>
      <c r="B60" s="196">
        <v>3.85</v>
      </c>
      <c r="C60" s="196">
        <v>3.85</v>
      </c>
      <c r="D60" s="196">
        <v>3.85</v>
      </c>
      <c r="E60" s="196">
        <v>3.85</v>
      </c>
      <c r="F60" s="197">
        <v>5.78</v>
      </c>
      <c r="G60" s="196">
        <v>9.23</v>
      </c>
      <c r="H60" s="196">
        <v>9.23</v>
      </c>
      <c r="I60" s="196">
        <v>2.67</v>
      </c>
      <c r="J60" s="196">
        <v>2.67</v>
      </c>
      <c r="K60" s="196">
        <v>2.67</v>
      </c>
      <c r="L60" s="196">
        <v>2.67</v>
      </c>
      <c r="M60" s="197">
        <v>4.01</v>
      </c>
      <c r="N60" s="196">
        <v>7.09</v>
      </c>
      <c r="O60" s="196">
        <v>7.09</v>
      </c>
      <c r="P60" s="196">
        <v>1.79</v>
      </c>
    </row>
    <row r="61" spans="1:16" x14ac:dyDescent="0.2">
      <c r="A61" s="5">
        <v>54</v>
      </c>
      <c r="B61" s="196">
        <v>4.18</v>
      </c>
      <c r="C61" s="196">
        <v>4.18</v>
      </c>
      <c r="D61" s="196">
        <v>4.18</v>
      </c>
      <c r="E61" s="196">
        <v>4.18</v>
      </c>
      <c r="F61" s="197">
        <v>6.27</v>
      </c>
      <c r="G61" s="196">
        <v>10.07</v>
      </c>
      <c r="H61" s="196">
        <v>10.07</v>
      </c>
      <c r="I61" s="196">
        <v>2.82</v>
      </c>
      <c r="J61" s="196">
        <v>2.82</v>
      </c>
      <c r="K61" s="196">
        <v>2.82</v>
      </c>
      <c r="L61" s="196">
        <v>2.82</v>
      </c>
      <c r="M61" s="197">
        <v>4.2300000000000004</v>
      </c>
      <c r="N61" s="196">
        <v>7.63</v>
      </c>
      <c r="O61" s="196">
        <v>7.63</v>
      </c>
      <c r="P61" s="196">
        <v>2.09</v>
      </c>
    </row>
    <row r="62" spans="1:16" x14ac:dyDescent="0.2">
      <c r="A62" s="5">
        <v>55</v>
      </c>
      <c r="B62" s="196">
        <v>4.53</v>
      </c>
      <c r="C62" s="196">
        <v>4.53</v>
      </c>
      <c r="D62" s="196">
        <v>4.53</v>
      </c>
      <c r="E62" s="196">
        <v>4.53</v>
      </c>
      <c r="F62" s="197">
        <v>6.8</v>
      </c>
      <c r="G62" s="196">
        <v>10.96</v>
      </c>
      <c r="H62" s="196">
        <v>10.96</v>
      </c>
      <c r="I62" s="196">
        <v>2.98</v>
      </c>
      <c r="J62" s="196">
        <v>2.98</v>
      </c>
      <c r="K62" s="196">
        <v>2.98</v>
      </c>
      <c r="L62" s="196">
        <v>2.98</v>
      </c>
      <c r="M62" s="197">
        <v>4.47</v>
      </c>
      <c r="N62" s="196">
        <v>8.17</v>
      </c>
      <c r="O62" s="196">
        <v>8.17</v>
      </c>
      <c r="P62" s="196">
        <v>2.42</v>
      </c>
    </row>
    <row r="63" spans="1:16" x14ac:dyDescent="0.2">
      <c r="A63" s="5">
        <v>56</v>
      </c>
      <c r="B63" s="196">
        <v>4.9800000000000004</v>
      </c>
      <c r="C63" s="196">
        <v>4.9800000000000004</v>
      </c>
      <c r="D63" s="196">
        <v>4.9800000000000004</v>
      </c>
      <c r="E63" s="196">
        <v>4.9800000000000004</v>
      </c>
      <c r="F63" s="197">
        <v>7.47</v>
      </c>
      <c r="G63" s="196">
        <v>12.02</v>
      </c>
      <c r="H63" s="196">
        <v>12.02</v>
      </c>
      <c r="I63" s="196">
        <v>3.26</v>
      </c>
      <c r="J63" s="196">
        <v>3.26</v>
      </c>
      <c r="K63" s="196">
        <v>3.26</v>
      </c>
      <c r="L63" s="196">
        <v>3.26</v>
      </c>
      <c r="M63" s="197">
        <v>4.8899999999999997</v>
      </c>
      <c r="N63" s="196">
        <v>8.8699999999999992</v>
      </c>
      <c r="O63" s="196">
        <v>8.8699999999999992</v>
      </c>
      <c r="P63" s="196" t="s">
        <v>33</v>
      </c>
    </row>
    <row r="64" spans="1:16" x14ac:dyDescent="0.2">
      <c r="A64" s="5">
        <v>57</v>
      </c>
      <c r="B64" s="196">
        <v>5.48</v>
      </c>
      <c r="C64" s="196">
        <v>5.48</v>
      </c>
      <c r="D64" s="196">
        <v>5.48</v>
      </c>
      <c r="E64" s="196">
        <v>5.48</v>
      </c>
      <c r="F64" s="197">
        <v>8.2200000000000006</v>
      </c>
      <c r="G64" s="196">
        <v>13.16</v>
      </c>
      <c r="H64" s="196">
        <v>13.16</v>
      </c>
      <c r="I64" s="196">
        <v>3.58</v>
      </c>
      <c r="J64" s="196">
        <v>3.58</v>
      </c>
      <c r="K64" s="196">
        <v>3.58</v>
      </c>
      <c r="L64" s="196">
        <v>3.58</v>
      </c>
      <c r="M64" s="197">
        <v>5.37</v>
      </c>
      <c r="N64" s="196">
        <v>9.6</v>
      </c>
      <c r="O64" s="196">
        <v>9.6</v>
      </c>
      <c r="P64" s="196" t="s">
        <v>33</v>
      </c>
    </row>
    <row r="65" spans="1:16" x14ac:dyDescent="0.2">
      <c r="A65" s="5">
        <v>58</v>
      </c>
      <c r="B65" s="196">
        <v>6.02</v>
      </c>
      <c r="C65" s="196">
        <v>6.02</v>
      </c>
      <c r="D65" s="196">
        <v>6.02</v>
      </c>
      <c r="E65" s="196">
        <v>6.02</v>
      </c>
      <c r="F65" s="197">
        <v>9.0299999999999994</v>
      </c>
      <c r="G65" s="196">
        <v>14.37</v>
      </c>
      <c r="H65" s="196">
        <v>14.37</v>
      </c>
      <c r="I65" s="196">
        <v>3.92</v>
      </c>
      <c r="J65" s="196">
        <v>3.92</v>
      </c>
      <c r="K65" s="196">
        <v>3.92</v>
      </c>
      <c r="L65" s="196">
        <v>3.92</v>
      </c>
      <c r="M65" s="197">
        <v>5.88</v>
      </c>
      <c r="N65" s="196">
        <v>10.39</v>
      </c>
      <c r="O65" s="196">
        <v>10.39</v>
      </c>
      <c r="P65" s="196" t="s">
        <v>33</v>
      </c>
    </row>
    <row r="66" spans="1:16" x14ac:dyDescent="0.2">
      <c r="A66" s="5">
        <v>59</v>
      </c>
      <c r="B66" s="196">
        <v>6.62</v>
      </c>
      <c r="C66" s="196">
        <v>6.62</v>
      </c>
      <c r="D66" s="196">
        <v>6.62</v>
      </c>
      <c r="E66" s="196">
        <v>6.62</v>
      </c>
      <c r="F66" s="197">
        <v>9.93</v>
      </c>
      <c r="G66" s="196">
        <v>15.68</v>
      </c>
      <c r="H66" s="196">
        <v>15.68</v>
      </c>
      <c r="I66" s="196">
        <v>4.3</v>
      </c>
      <c r="J66" s="196">
        <v>4.3</v>
      </c>
      <c r="K66" s="196">
        <v>4.3</v>
      </c>
      <c r="L66" s="196">
        <v>4.3</v>
      </c>
      <c r="M66" s="197">
        <v>6.45</v>
      </c>
      <c r="N66" s="196">
        <v>11.42</v>
      </c>
      <c r="O66" s="196">
        <v>11.42</v>
      </c>
      <c r="P66" s="196" t="s">
        <v>33</v>
      </c>
    </row>
    <row r="67" spans="1:16" x14ac:dyDescent="0.2">
      <c r="A67" s="5">
        <v>60</v>
      </c>
      <c r="B67" s="196">
        <v>7.28</v>
      </c>
      <c r="C67" s="196">
        <v>7.28</v>
      </c>
      <c r="D67" s="196">
        <v>7.28</v>
      </c>
      <c r="E67" s="196">
        <v>7.28</v>
      </c>
      <c r="F67" s="197">
        <v>10.92</v>
      </c>
      <c r="G67" s="196">
        <v>17.079999999999998</v>
      </c>
      <c r="H67" s="196">
        <v>17.079999999999998</v>
      </c>
      <c r="I67" s="196">
        <v>4.71</v>
      </c>
      <c r="J67" s="196">
        <v>4.71</v>
      </c>
      <c r="K67" s="196">
        <v>4.71</v>
      </c>
      <c r="L67" s="196">
        <v>4.71</v>
      </c>
      <c r="M67" s="197">
        <v>7.07</v>
      </c>
      <c r="N67" s="196">
        <v>12.51</v>
      </c>
      <c r="O67" s="196">
        <v>12.51</v>
      </c>
      <c r="P67" s="196" t="s">
        <v>33</v>
      </c>
    </row>
    <row r="68" spans="1:16" x14ac:dyDescent="0.2">
      <c r="A68" s="5">
        <v>61</v>
      </c>
      <c r="B68" s="196">
        <v>8</v>
      </c>
      <c r="C68" s="196">
        <v>8</v>
      </c>
      <c r="D68" s="196">
        <v>8</v>
      </c>
      <c r="E68" s="196">
        <v>8</v>
      </c>
      <c r="F68" s="197">
        <v>12</v>
      </c>
      <c r="G68" s="196">
        <v>18.57</v>
      </c>
      <c r="H68" s="196">
        <v>18.57</v>
      </c>
      <c r="I68" s="196">
        <v>5.17</v>
      </c>
      <c r="J68" s="196">
        <v>5.17</v>
      </c>
      <c r="K68" s="196">
        <v>5.17</v>
      </c>
      <c r="L68" s="196">
        <v>5.17</v>
      </c>
      <c r="M68" s="197">
        <v>7.76</v>
      </c>
      <c r="N68" s="196">
        <v>13.63</v>
      </c>
      <c r="O68" s="196">
        <v>13.63</v>
      </c>
      <c r="P68" s="196" t="s">
        <v>33</v>
      </c>
    </row>
    <row r="69" spans="1:16" x14ac:dyDescent="0.2">
      <c r="A69" s="5">
        <v>62</v>
      </c>
      <c r="B69" s="196">
        <v>8.7799999999999994</v>
      </c>
      <c r="C69" s="196">
        <v>8.7799999999999994</v>
      </c>
      <c r="D69" s="196">
        <v>8.7799999999999994</v>
      </c>
      <c r="E69" s="196">
        <v>8.7799999999999994</v>
      </c>
      <c r="F69" s="197">
        <v>13.17</v>
      </c>
      <c r="G69" s="196">
        <v>20.16</v>
      </c>
      <c r="H69" s="196">
        <v>20.16</v>
      </c>
      <c r="I69" s="196">
        <v>5.69</v>
      </c>
      <c r="J69" s="196">
        <v>5.69</v>
      </c>
      <c r="K69" s="196">
        <v>5.69</v>
      </c>
      <c r="L69" s="196">
        <v>5.69</v>
      </c>
      <c r="M69" s="197">
        <v>8.5399999999999991</v>
      </c>
      <c r="N69" s="196">
        <v>14.76</v>
      </c>
      <c r="O69" s="196">
        <v>14.76</v>
      </c>
      <c r="P69" s="196" t="s">
        <v>33</v>
      </c>
    </row>
    <row r="70" spans="1:16" x14ac:dyDescent="0.2">
      <c r="A70" s="5">
        <v>63</v>
      </c>
      <c r="B70" s="196">
        <v>9.65</v>
      </c>
      <c r="C70" s="196">
        <v>9.65</v>
      </c>
      <c r="D70" s="196">
        <v>9.65</v>
      </c>
      <c r="E70" s="196">
        <v>9.65</v>
      </c>
      <c r="F70" s="197">
        <v>14.48</v>
      </c>
      <c r="G70" s="196">
        <v>21.86</v>
      </c>
      <c r="H70" s="196">
        <v>21.86</v>
      </c>
      <c r="I70" s="196">
        <v>6.27</v>
      </c>
      <c r="J70" s="196">
        <v>6.27</v>
      </c>
      <c r="K70" s="196">
        <v>6.27</v>
      </c>
      <c r="L70" s="196">
        <v>6.27</v>
      </c>
      <c r="M70" s="197">
        <v>9.41</v>
      </c>
      <c r="N70" s="196">
        <v>15.89</v>
      </c>
      <c r="O70" s="196">
        <v>15.89</v>
      </c>
      <c r="P70" s="196" t="s">
        <v>33</v>
      </c>
    </row>
    <row r="71" spans="1:16" x14ac:dyDescent="0.2">
      <c r="A71" s="5">
        <v>64</v>
      </c>
      <c r="B71" s="196">
        <v>10.59</v>
      </c>
      <c r="C71" s="196">
        <v>10.59</v>
      </c>
      <c r="D71" s="196">
        <v>10.59</v>
      </c>
      <c r="E71" s="196">
        <v>10.59</v>
      </c>
      <c r="F71" s="197">
        <v>15.89</v>
      </c>
      <c r="G71" s="196">
        <v>23.73</v>
      </c>
      <c r="H71" s="196">
        <v>23.73</v>
      </c>
      <c r="I71" s="196">
        <v>6.91</v>
      </c>
      <c r="J71" s="196">
        <v>6.91</v>
      </c>
      <c r="K71" s="196">
        <v>6.91</v>
      </c>
      <c r="L71" s="196">
        <v>6.91</v>
      </c>
      <c r="M71" s="197">
        <v>10.37</v>
      </c>
      <c r="N71" s="196">
        <v>17.02</v>
      </c>
      <c r="O71" s="196">
        <v>17.02</v>
      </c>
      <c r="P71" s="196" t="s">
        <v>33</v>
      </c>
    </row>
    <row r="72" spans="1:16" x14ac:dyDescent="0.2">
      <c r="A72" s="5">
        <v>65</v>
      </c>
      <c r="B72" s="196">
        <v>11.63</v>
      </c>
      <c r="C72" s="196">
        <v>11.63</v>
      </c>
      <c r="D72" s="196">
        <v>11.63</v>
      </c>
      <c r="E72" s="196">
        <v>11.63</v>
      </c>
      <c r="F72" s="197">
        <v>17.45</v>
      </c>
      <c r="G72" s="196">
        <v>25.82</v>
      </c>
      <c r="H72" s="196">
        <v>25.82</v>
      </c>
      <c r="I72" s="196">
        <v>7.63</v>
      </c>
      <c r="J72" s="196">
        <v>7.63</v>
      </c>
      <c r="K72" s="196">
        <v>7.63</v>
      </c>
      <c r="L72" s="196">
        <v>7.63</v>
      </c>
      <c r="M72" s="197">
        <v>11.45</v>
      </c>
      <c r="N72" s="196">
        <v>18.149999999999999</v>
      </c>
      <c r="O72" s="196">
        <v>18.149999999999999</v>
      </c>
      <c r="P72" s="196" t="s">
        <v>33</v>
      </c>
    </row>
    <row r="73" spans="1:16" x14ac:dyDescent="0.2">
      <c r="A73" s="5">
        <v>66</v>
      </c>
      <c r="B73" s="196">
        <v>13.32</v>
      </c>
      <c r="C73" s="196">
        <v>13.32</v>
      </c>
      <c r="D73" s="196">
        <v>13.32</v>
      </c>
      <c r="E73" s="196">
        <v>13.32</v>
      </c>
      <c r="F73" s="197">
        <v>19.98</v>
      </c>
      <c r="G73" s="196">
        <v>29.51</v>
      </c>
      <c r="H73" s="196">
        <v>29.51</v>
      </c>
      <c r="I73" s="196">
        <v>8.4</v>
      </c>
      <c r="J73" s="196">
        <v>8.4</v>
      </c>
      <c r="K73" s="196">
        <v>8.4</v>
      </c>
      <c r="L73" s="196">
        <v>8.4</v>
      </c>
      <c r="M73" s="197">
        <v>12.6</v>
      </c>
      <c r="N73" s="196">
        <v>19.38</v>
      </c>
      <c r="O73" s="196">
        <v>19.38</v>
      </c>
      <c r="P73" s="196" t="s">
        <v>33</v>
      </c>
    </row>
    <row r="74" spans="1:16" x14ac:dyDescent="0.2">
      <c r="A74" s="5">
        <v>67</v>
      </c>
      <c r="B74" s="196">
        <v>15.24</v>
      </c>
      <c r="C74" s="196">
        <v>15.24</v>
      </c>
      <c r="D74" s="196">
        <v>15.24</v>
      </c>
      <c r="E74" s="196">
        <v>15.24</v>
      </c>
      <c r="F74" s="197">
        <v>22.86</v>
      </c>
      <c r="G74" s="196">
        <v>33.65</v>
      </c>
      <c r="H74" s="196">
        <v>33.65</v>
      </c>
      <c r="I74" s="196">
        <v>9.25</v>
      </c>
      <c r="J74" s="196">
        <v>9.25</v>
      </c>
      <c r="K74" s="196">
        <v>9.25</v>
      </c>
      <c r="L74" s="196">
        <v>9.25</v>
      </c>
      <c r="M74" s="197">
        <v>13.88</v>
      </c>
      <c r="N74" s="196">
        <v>20.65</v>
      </c>
      <c r="O74" s="196">
        <v>20.65</v>
      </c>
      <c r="P74" s="196" t="s">
        <v>33</v>
      </c>
    </row>
    <row r="75" spans="1:16" x14ac:dyDescent="0.2">
      <c r="A75" s="5">
        <v>68</v>
      </c>
      <c r="B75" s="196">
        <v>17.43</v>
      </c>
      <c r="C75" s="196">
        <v>17.43</v>
      </c>
      <c r="D75" s="196">
        <v>17.43</v>
      </c>
      <c r="E75" s="196">
        <v>17.43</v>
      </c>
      <c r="F75" s="197">
        <v>26.15</v>
      </c>
      <c r="G75" s="196">
        <v>38.32</v>
      </c>
      <c r="H75" s="196">
        <v>38.32</v>
      </c>
      <c r="I75" s="196">
        <v>10.199999999999999</v>
      </c>
      <c r="J75" s="196">
        <v>10.199999999999999</v>
      </c>
      <c r="K75" s="196">
        <v>10.199999999999999</v>
      </c>
      <c r="L75" s="196">
        <v>10.199999999999999</v>
      </c>
      <c r="M75" s="197">
        <v>15.3</v>
      </c>
      <c r="N75" s="196">
        <v>21.97</v>
      </c>
      <c r="O75" s="196">
        <v>21.97</v>
      </c>
      <c r="P75" s="196" t="s">
        <v>33</v>
      </c>
    </row>
    <row r="76" spans="1:16" x14ac:dyDescent="0.2">
      <c r="A76" s="5">
        <v>69</v>
      </c>
      <c r="B76" s="196">
        <v>19.95</v>
      </c>
      <c r="C76" s="196">
        <v>19.95</v>
      </c>
      <c r="D76" s="196">
        <v>19.95</v>
      </c>
      <c r="E76" s="196">
        <v>19.95</v>
      </c>
      <c r="F76" s="197">
        <v>29.93</v>
      </c>
      <c r="G76" s="196">
        <v>43.63</v>
      </c>
      <c r="H76" s="196">
        <v>43.63</v>
      </c>
      <c r="I76" s="196">
        <v>11.25</v>
      </c>
      <c r="J76" s="196">
        <v>11.25</v>
      </c>
      <c r="K76" s="196">
        <v>11.25</v>
      </c>
      <c r="L76" s="196">
        <v>11.25</v>
      </c>
      <c r="M76" s="197">
        <v>16.88</v>
      </c>
      <c r="N76" s="196">
        <v>23.32</v>
      </c>
      <c r="O76" s="196">
        <v>23.32</v>
      </c>
      <c r="P76" s="196" t="s">
        <v>33</v>
      </c>
    </row>
    <row r="77" spans="1:16" x14ac:dyDescent="0.2">
      <c r="A77" s="5">
        <v>70</v>
      </c>
      <c r="B77" s="196">
        <v>22.84</v>
      </c>
      <c r="C77" s="196">
        <v>22.84</v>
      </c>
      <c r="D77" s="196">
        <v>22.84</v>
      </c>
      <c r="E77" s="196">
        <v>22.84</v>
      </c>
      <c r="F77" s="197">
        <v>34.26</v>
      </c>
      <c r="G77" s="196">
        <v>49.67</v>
      </c>
      <c r="H77" s="196">
        <v>49.67</v>
      </c>
      <c r="I77" s="196">
        <v>12.42</v>
      </c>
      <c r="J77" s="196">
        <v>12.42</v>
      </c>
      <c r="K77" s="196">
        <v>12.42</v>
      </c>
      <c r="L77" s="196">
        <v>12.42</v>
      </c>
      <c r="M77" s="197">
        <v>18.63</v>
      </c>
      <c r="N77" s="196">
        <v>24.75</v>
      </c>
      <c r="O77" s="196">
        <v>24.75</v>
      </c>
      <c r="P77" s="196" t="s">
        <v>33</v>
      </c>
    </row>
  </sheetData>
  <phoneticPr fontId="4" type="noConversion"/>
  <printOptions horizontalCentered="1"/>
  <pageMargins left="0.25" right="0.25" top="0.25" bottom="0" header="0.5" footer="0.5"/>
  <pageSetup scale="67"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92"/>
  <sheetViews>
    <sheetView topLeftCell="A43" workbookViewId="0">
      <selection activeCell="D47" sqref="D47"/>
    </sheetView>
  </sheetViews>
  <sheetFormatPr defaultColWidth="8.6640625" defaultRowHeight="15" x14ac:dyDescent="0.2"/>
  <cols>
    <col min="1" max="13" width="6.6640625" style="1" customWidth="1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x14ac:dyDescent="0.25">
      <c r="A2" s="3"/>
      <c r="B2" s="2"/>
      <c r="C2" s="2"/>
      <c r="D2" s="2"/>
      <c r="E2" s="2"/>
      <c r="F2" s="173" t="s">
        <v>106</v>
      </c>
      <c r="G2" s="2"/>
      <c r="H2" s="3"/>
      <c r="I2" s="2"/>
      <c r="J2" s="2"/>
      <c r="K2" s="2"/>
      <c r="L2" s="2"/>
      <c r="M2" s="2"/>
    </row>
    <row r="3" spans="1:13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2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</row>
    <row r="5" spans="1:13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6</v>
      </c>
      <c r="G5" s="12" t="s">
        <v>7</v>
      </c>
      <c r="H5" s="12" t="s">
        <v>4</v>
      </c>
      <c r="I5" s="12" t="s">
        <v>5</v>
      </c>
      <c r="J5" s="12" t="s">
        <v>6</v>
      </c>
      <c r="K5" s="12" t="s">
        <v>7</v>
      </c>
      <c r="L5" s="12" t="s">
        <v>6</v>
      </c>
      <c r="M5" s="12" t="s">
        <v>7</v>
      </c>
    </row>
    <row r="6" spans="1:13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6</v>
      </c>
      <c r="I6" s="10" t="s">
        <v>6</v>
      </c>
      <c r="J6" s="10" t="s">
        <v>9</v>
      </c>
      <c r="K6" s="10" t="s">
        <v>9</v>
      </c>
      <c r="L6" s="10" t="s">
        <v>10</v>
      </c>
      <c r="M6" s="10" t="s">
        <v>10</v>
      </c>
    </row>
    <row r="7" spans="1:13" x14ac:dyDescent="0.2">
      <c r="A7" s="171">
        <v>0</v>
      </c>
      <c r="B7" s="175" t="s">
        <v>33</v>
      </c>
      <c r="C7" s="175" t="s">
        <v>33</v>
      </c>
      <c r="D7" s="175" t="s">
        <v>33</v>
      </c>
      <c r="E7" s="175">
        <v>2.16</v>
      </c>
      <c r="F7" s="175" t="s">
        <v>33</v>
      </c>
      <c r="G7" s="175" t="s">
        <v>33</v>
      </c>
      <c r="H7" s="175" t="s">
        <v>33</v>
      </c>
      <c r="I7" s="175" t="s">
        <v>33</v>
      </c>
      <c r="J7" s="175" t="s">
        <v>33</v>
      </c>
      <c r="K7" s="175">
        <v>1.57</v>
      </c>
      <c r="L7" s="175" t="s">
        <v>33</v>
      </c>
      <c r="M7" s="175" t="s">
        <v>33</v>
      </c>
    </row>
    <row r="8" spans="1:13" x14ac:dyDescent="0.2">
      <c r="A8" s="171">
        <v>1</v>
      </c>
      <c r="B8" s="175" t="s">
        <v>33</v>
      </c>
      <c r="C8" s="175" t="s">
        <v>33</v>
      </c>
      <c r="D8" s="175" t="s">
        <v>33</v>
      </c>
      <c r="E8" s="175">
        <v>2.0699999999999998</v>
      </c>
      <c r="F8" s="175" t="s">
        <v>33</v>
      </c>
      <c r="G8" s="175" t="s">
        <v>33</v>
      </c>
      <c r="H8" s="175" t="s">
        <v>33</v>
      </c>
      <c r="I8" s="175" t="s">
        <v>33</v>
      </c>
      <c r="J8" s="175" t="s">
        <v>33</v>
      </c>
      <c r="K8" s="175">
        <v>1.53</v>
      </c>
      <c r="L8" s="175" t="s">
        <v>33</v>
      </c>
      <c r="M8" s="175" t="s">
        <v>33</v>
      </c>
    </row>
    <row r="9" spans="1:13" x14ac:dyDescent="0.2">
      <c r="A9" s="171">
        <v>2</v>
      </c>
      <c r="B9" s="175" t="s">
        <v>33</v>
      </c>
      <c r="C9" s="175" t="s">
        <v>33</v>
      </c>
      <c r="D9" s="175" t="s">
        <v>33</v>
      </c>
      <c r="E9" s="175">
        <v>2.13</v>
      </c>
      <c r="F9" s="175" t="s">
        <v>33</v>
      </c>
      <c r="G9" s="175" t="s">
        <v>33</v>
      </c>
      <c r="H9" s="175" t="s">
        <v>33</v>
      </c>
      <c r="I9" s="175" t="s">
        <v>33</v>
      </c>
      <c r="J9" s="175" t="s">
        <v>33</v>
      </c>
      <c r="K9" s="175">
        <v>1.58</v>
      </c>
      <c r="L9" s="175" t="s">
        <v>33</v>
      </c>
      <c r="M9" s="175" t="s">
        <v>33</v>
      </c>
    </row>
    <row r="10" spans="1:13" x14ac:dyDescent="0.2">
      <c r="A10" s="171">
        <v>3</v>
      </c>
      <c r="B10" s="175" t="s">
        <v>33</v>
      </c>
      <c r="C10" s="175" t="s">
        <v>33</v>
      </c>
      <c r="D10" s="175" t="s">
        <v>33</v>
      </c>
      <c r="E10" s="175">
        <v>2.19</v>
      </c>
      <c r="F10" s="175" t="s">
        <v>33</v>
      </c>
      <c r="G10" s="175" t="s">
        <v>33</v>
      </c>
      <c r="H10" s="175" t="s">
        <v>33</v>
      </c>
      <c r="I10" s="175" t="s">
        <v>33</v>
      </c>
      <c r="J10" s="175" t="s">
        <v>33</v>
      </c>
      <c r="K10" s="175">
        <v>1.62</v>
      </c>
      <c r="L10" s="175" t="s">
        <v>33</v>
      </c>
      <c r="M10" s="175" t="s">
        <v>33</v>
      </c>
    </row>
    <row r="11" spans="1:13" x14ac:dyDescent="0.2">
      <c r="A11" s="171">
        <v>4</v>
      </c>
      <c r="B11" s="175" t="s">
        <v>33</v>
      </c>
      <c r="C11" s="175" t="s">
        <v>33</v>
      </c>
      <c r="D11" s="175" t="s">
        <v>33</v>
      </c>
      <c r="E11" s="175">
        <v>2.25</v>
      </c>
      <c r="F11" s="175" t="s">
        <v>33</v>
      </c>
      <c r="G11" s="175" t="s">
        <v>33</v>
      </c>
      <c r="H11" s="175" t="s">
        <v>33</v>
      </c>
      <c r="I11" s="175" t="s">
        <v>33</v>
      </c>
      <c r="J11" s="175" t="s">
        <v>33</v>
      </c>
      <c r="K11" s="175">
        <v>1.67</v>
      </c>
      <c r="L11" s="175" t="s">
        <v>33</v>
      </c>
      <c r="M11" s="175" t="s">
        <v>33</v>
      </c>
    </row>
    <row r="12" spans="1:13" x14ac:dyDescent="0.2">
      <c r="A12" s="171">
        <v>5</v>
      </c>
      <c r="B12" s="175" t="s">
        <v>33</v>
      </c>
      <c r="C12" s="175" t="s">
        <v>33</v>
      </c>
      <c r="D12" s="175" t="s">
        <v>33</v>
      </c>
      <c r="E12" s="175">
        <v>2.3199999999999998</v>
      </c>
      <c r="F12" s="175" t="s">
        <v>33</v>
      </c>
      <c r="G12" s="175" t="s">
        <v>33</v>
      </c>
      <c r="H12" s="175" t="s">
        <v>33</v>
      </c>
      <c r="I12" s="175" t="s">
        <v>33</v>
      </c>
      <c r="J12" s="175" t="s">
        <v>33</v>
      </c>
      <c r="K12" s="175">
        <v>1.72</v>
      </c>
      <c r="L12" s="175" t="s">
        <v>33</v>
      </c>
      <c r="M12" s="175" t="s">
        <v>33</v>
      </c>
    </row>
    <row r="13" spans="1:13" x14ac:dyDescent="0.2">
      <c r="A13" s="171">
        <v>6</v>
      </c>
      <c r="B13" s="175" t="s">
        <v>33</v>
      </c>
      <c r="C13" s="175" t="s">
        <v>33</v>
      </c>
      <c r="D13" s="175" t="s">
        <v>33</v>
      </c>
      <c r="E13" s="175">
        <v>2.38</v>
      </c>
      <c r="F13" s="175" t="s">
        <v>33</v>
      </c>
      <c r="G13" s="175" t="s">
        <v>33</v>
      </c>
      <c r="H13" s="175" t="s">
        <v>33</v>
      </c>
      <c r="I13" s="175" t="s">
        <v>33</v>
      </c>
      <c r="J13" s="175" t="s">
        <v>33</v>
      </c>
      <c r="K13" s="175">
        <v>1.77</v>
      </c>
      <c r="L13" s="175" t="s">
        <v>33</v>
      </c>
      <c r="M13" s="175" t="s">
        <v>33</v>
      </c>
    </row>
    <row r="14" spans="1:13" x14ac:dyDescent="0.2">
      <c r="A14" s="171">
        <v>7</v>
      </c>
      <c r="B14" s="175" t="s">
        <v>33</v>
      </c>
      <c r="C14" s="175" t="s">
        <v>33</v>
      </c>
      <c r="D14" s="175" t="s">
        <v>33</v>
      </c>
      <c r="E14" s="175">
        <v>2.44</v>
      </c>
      <c r="F14" s="175" t="s">
        <v>33</v>
      </c>
      <c r="G14" s="175" t="s">
        <v>33</v>
      </c>
      <c r="H14" s="175" t="s">
        <v>33</v>
      </c>
      <c r="I14" s="175" t="s">
        <v>33</v>
      </c>
      <c r="J14" s="175" t="s">
        <v>33</v>
      </c>
      <c r="K14" s="175">
        <v>1.82</v>
      </c>
      <c r="L14" s="175" t="s">
        <v>33</v>
      </c>
      <c r="M14" s="175" t="s">
        <v>33</v>
      </c>
    </row>
    <row r="15" spans="1:13" x14ac:dyDescent="0.2">
      <c r="A15" s="171">
        <v>8</v>
      </c>
      <c r="B15" s="175" t="s">
        <v>33</v>
      </c>
      <c r="C15" s="175" t="s">
        <v>33</v>
      </c>
      <c r="D15" s="175" t="s">
        <v>33</v>
      </c>
      <c r="E15" s="175">
        <v>2.5</v>
      </c>
      <c r="F15" s="175" t="s">
        <v>33</v>
      </c>
      <c r="G15" s="175" t="s">
        <v>33</v>
      </c>
      <c r="H15" s="175" t="s">
        <v>33</v>
      </c>
      <c r="I15" s="175" t="s">
        <v>33</v>
      </c>
      <c r="J15" s="175" t="s">
        <v>33</v>
      </c>
      <c r="K15" s="175">
        <v>1.87</v>
      </c>
      <c r="L15" s="175" t="s">
        <v>33</v>
      </c>
      <c r="M15" s="175" t="s">
        <v>33</v>
      </c>
    </row>
    <row r="16" spans="1:13" x14ac:dyDescent="0.2">
      <c r="A16" s="171">
        <v>9</v>
      </c>
      <c r="B16" s="175" t="s">
        <v>33</v>
      </c>
      <c r="C16" s="175" t="s">
        <v>33</v>
      </c>
      <c r="D16" s="175" t="s">
        <v>33</v>
      </c>
      <c r="E16" s="175">
        <v>2.56</v>
      </c>
      <c r="F16" s="175" t="s">
        <v>33</v>
      </c>
      <c r="G16" s="175" t="s">
        <v>33</v>
      </c>
      <c r="H16" s="175" t="s">
        <v>33</v>
      </c>
      <c r="I16" s="175" t="s">
        <v>33</v>
      </c>
      <c r="J16" s="175" t="s">
        <v>33</v>
      </c>
      <c r="K16" s="175">
        <v>1.92</v>
      </c>
      <c r="L16" s="175" t="s">
        <v>33</v>
      </c>
      <c r="M16" s="175" t="s">
        <v>33</v>
      </c>
    </row>
    <row r="17" spans="1:13" x14ac:dyDescent="0.2">
      <c r="A17" s="171">
        <v>10</v>
      </c>
      <c r="B17" s="175" t="s">
        <v>33</v>
      </c>
      <c r="C17" s="175" t="s">
        <v>33</v>
      </c>
      <c r="D17" s="175" t="s">
        <v>33</v>
      </c>
      <c r="E17" s="175">
        <v>2.62</v>
      </c>
      <c r="F17" s="175" t="s">
        <v>33</v>
      </c>
      <c r="G17" s="175" t="s">
        <v>33</v>
      </c>
      <c r="H17" s="175" t="s">
        <v>33</v>
      </c>
      <c r="I17" s="175" t="s">
        <v>33</v>
      </c>
      <c r="J17" s="175" t="s">
        <v>33</v>
      </c>
      <c r="K17" s="175">
        <v>1.97</v>
      </c>
      <c r="L17" s="175" t="s">
        <v>33</v>
      </c>
      <c r="M17" s="175" t="s">
        <v>33</v>
      </c>
    </row>
    <row r="18" spans="1:13" x14ac:dyDescent="0.2">
      <c r="A18" s="171">
        <v>11</v>
      </c>
      <c r="B18" s="175" t="s">
        <v>33</v>
      </c>
      <c r="C18" s="175" t="s">
        <v>33</v>
      </c>
      <c r="D18" s="175" t="s">
        <v>33</v>
      </c>
      <c r="E18" s="175">
        <v>2.68</v>
      </c>
      <c r="F18" s="175" t="s">
        <v>33</v>
      </c>
      <c r="G18" s="175" t="s">
        <v>33</v>
      </c>
      <c r="H18" s="175" t="s">
        <v>33</v>
      </c>
      <c r="I18" s="175" t="s">
        <v>33</v>
      </c>
      <c r="J18" s="175" t="s">
        <v>33</v>
      </c>
      <c r="K18" s="175">
        <v>2.0299999999999998</v>
      </c>
      <c r="L18" s="175" t="s">
        <v>33</v>
      </c>
      <c r="M18" s="175" t="s">
        <v>33</v>
      </c>
    </row>
    <row r="19" spans="1:13" x14ac:dyDescent="0.2">
      <c r="A19" s="171">
        <v>12</v>
      </c>
      <c r="B19" s="175" t="s">
        <v>33</v>
      </c>
      <c r="C19" s="175" t="s">
        <v>33</v>
      </c>
      <c r="D19" s="175" t="s">
        <v>33</v>
      </c>
      <c r="E19" s="175">
        <v>2.74</v>
      </c>
      <c r="F19" s="175" t="s">
        <v>33</v>
      </c>
      <c r="G19" s="175" t="s">
        <v>33</v>
      </c>
      <c r="H19" s="175" t="s">
        <v>33</v>
      </c>
      <c r="I19" s="175" t="s">
        <v>33</v>
      </c>
      <c r="J19" s="175" t="s">
        <v>33</v>
      </c>
      <c r="K19" s="175">
        <v>2.08</v>
      </c>
      <c r="L19" s="175" t="s">
        <v>33</v>
      </c>
      <c r="M19" s="175" t="s">
        <v>33</v>
      </c>
    </row>
    <row r="20" spans="1:13" x14ac:dyDescent="0.2">
      <c r="A20" s="171">
        <v>13</v>
      </c>
      <c r="B20" s="175" t="s">
        <v>33</v>
      </c>
      <c r="C20" s="175" t="s">
        <v>33</v>
      </c>
      <c r="D20" s="175" t="s">
        <v>33</v>
      </c>
      <c r="E20" s="175">
        <v>2.8</v>
      </c>
      <c r="F20" s="175" t="s">
        <v>33</v>
      </c>
      <c r="G20" s="175" t="s">
        <v>33</v>
      </c>
      <c r="H20" s="175" t="s">
        <v>33</v>
      </c>
      <c r="I20" s="175" t="s">
        <v>33</v>
      </c>
      <c r="J20" s="175" t="s">
        <v>33</v>
      </c>
      <c r="K20" s="175">
        <v>2.13</v>
      </c>
      <c r="L20" s="175" t="s">
        <v>33</v>
      </c>
      <c r="M20" s="175" t="s">
        <v>33</v>
      </c>
    </row>
    <row r="21" spans="1:13" x14ac:dyDescent="0.2">
      <c r="A21" s="171">
        <v>14</v>
      </c>
      <c r="B21" s="175" t="s">
        <v>33</v>
      </c>
      <c r="C21" s="175" t="s">
        <v>33</v>
      </c>
      <c r="D21" s="175" t="s">
        <v>33</v>
      </c>
      <c r="E21" s="175">
        <v>2.86</v>
      </c>
      <c r="F21" s="175" t="s">
        <v>33</v>
      </c>
      <c r="G21" s="175" t="s">
        <v>33</v>
      </c>
      <c r="H21" s="175" t="s">
        <v>33</v>
      </c>
      <c r="I21" s="175" t="s">
        <v>33</v>
      </c>
      <c r="J21" s="175" t="s">
        <v>33</v>
      </c>
      <c r="K21" s="175">
        <v>2.1800000000000002</v>
      </c>
      <c r="L21" s="175" t="s">
        <v>33</v>
      </c>
      <c r="M21" s="175" t="s">
        <v>33</v>
      </c>
    </row>
    <row r="22" spans="1:13" x14ac:dyDescent="0.2">
      <c r="A22" s="171">
        <v>15</v>
      </c>
      <c r="B22" s="175" t="s">
        <v>33</v>
      </c>
      <c r="C22" s="175" t="s">
        <v>33</v>
      </c>
      <c r="D22" s="175" t="s">
        <v>33</v>
      </c>
      <c r="E22" s="175">
        <v>2.94</v>
      </c>
      <c r="F22" s="175" t="s">
        <v>33</v>
      </c>
      <c r="G22" s="175" t="s">
        <v>33</v>
      </c>
      <c r="H22" s="175" t="s">
        <v>33</v>
      </c>
      <c r="I22" s="175" t="s">
        <v>33</v>
      </c>
      <c r="J22" s="175" t="s">
        <v>33</v>
      </c>
      <c r="K22" s="175">
        <v>2.25</v>
      </c>
      <c r="L22" s="175" t="s">
        <v>33</v>
      </c>
      <c r="M22" s="175" t="s">
        <v>33</v>
      </c>
    </row>
    <row r="23" spans="1:13" x14ac:dyDescent="0.2">
      <c r="A23" s="171">
        <v>16</v>
      </c>
      <c r="B23" s="175" t="s">
        <v>33</v>
      </c>
      <c r="C23" s="175" t="s">
        <v>33</v>
      </c>
      <c r="D23" s="175" t="s">
        <v>33</v>
      </c>
      <c r="E23" s="175">
        <v>3.05</v>
      </c>
      <c r="F23" s="175" t="s">
        <v>33</v>
      </c>
      <c r="G23" s="175" t="s">
        <v>33</v>
      </c>
      <c r="H23" s="175" t="s">
        <v>33</v>
      </c>
      <c r="I23" s="175" t="s">
        <v>33</v>
      </c>
      <c r="J23" s="175" t="s">
        <v>33</v>
      </c>
      <c r="K23" s="175">
        <v>2.34</v>
      </c>
      <c r="L23" s="175" t="s">
        <v>33</v>
      </c>
      <c r="M23" s="175" t="s">
        <v>33</v>
      </c>
    </row>
    <row r="24" spans="1:13" x14ac:dyDescent="0.2">
      <c r="A24" s="171">
        <v>17</v>
      </c>
      <c r="B24" s="175">
        <v>2.65</v>
      </c>
      <c r="C24" s="175">
        <v>2.65</v>
      </c>
      <c r="D24" s="175">
        <v>2.65</v>
      </c>
      <c r="E24" s="175">
        <v>3.14</v>
      </c>
      <c r="F24" s="175">
        <v>3.25</v>
      </c>
      <c r="G24" s="175">
        <v>3.83</v>
      </c>
      <c r="H24" s="175">
        <v>2.1</v>
      </c>
      <c r="I24" s="175">
        <v>2.1</v>
      </c>
      <c r="J24" s="175">
        <v>2.1</v>
      </c>
      <c r="K24" s="175">
        <v>2.4300000000000002</v>
      </c>
      <c r="L24" s="175">
        <v>2.61</v>
      </c>
      <c r="M24" s="175">
        <v>3</v>
      </c>
    </row>
    <row r="25" spans="1:13" x14ac:dyDescent="0.2">
      <c r="A25" s="171">
        <v>18</v>
      </c>
      <c r="B25" s="175">
        <v>2.7</v>
      </c>
      <c r="C25" s="175">
        <v>2.7</v>
      </c>
      <c r="D25" s="175">
        <v>2.72</v>
      </c>
      <c r="E25" s="175">
        <v>3.24</v>
      </c>
      <c r="F25" s="175">
        <v>3.53</v>
      </c>
      <c r="G25" s="175">
        <v>4.12</v>
      </c>
      <c r="H25" s="175">
        <v>2.15</v>
      </c>
      <c r="I25" s="175">
        <v>2.15</v>
      </c>
      <c r="J25" s="175">
        <v>2.16</v>
      </c>
      <c r="K25" s="175">
        <v>2.52</v>
      </c>
      <c r="L25" s="175">
        <v>2.81</v>
      </c>
      <c r="M25" s="175">
        <v>3.25</v>
      </c>
    </row>
    <row r="26" spans="1:13" x14ac:dyDescent="0.2">
      <c r="A26" s="171">
        <v>19</v>
      </c>
      <c r="B26" s="175">
        <v>2.74</v>
      </c>
      <c r="C26" s="175">
        <v>2.76</v>
      </c>
      <c r="D26" s="175">
        <v>2.79</v>
      </c>
      <c r="E26" s="175">
        <v>3.34</v>
      </c>
      <c r="F26" s="175">
        <v>3.82</v>
      </c>
      <c r="G26" s="175">
        <v>4.42</v>
      </c>
      <c r="H26" s="175">
        <v>2.2000000000000002</v>
      </c>
      <c r="I26" s="175">
        <v>2.21</v>
      </c>
      <c r="J26" s="175">
        <v>2.23</v>
      </c>
      <c r="K26" s="175">
        <v>2.62</v>
      </c>
      <c r="L26" s="175">
        <v>3.02</v>
      </c>
      <c r="M26" s="175">
        <v>3.52</v>
      </c>
    </row>
    <row r="27" spans="1:13" x14ac:dyDescent="0.2">
      <c r="A27" s="171">
        <v>20</v>
      </c>
      <c r="B27" s="175">
        <v>2.79</v>
      </c>
      <c r="C27" s="175">
        <v>2.81</v>
      </c>
      <c r="D27" s="175">
        <v>2.86</v>
      </c>
      <c r="E27" s="175">
        <v>3.44</v>
      </c>
      <c r="F27" s="175">
        <v>4.12</v>
      </c>
      <c r="G27" s="175">
        <v>4.7300000000000004</v>
      </c>
      <c r="H27" s="175">
        <v>2.25</v>
      </c>
      <c r="I27" s="175">
        <v>2.2599999999999998</v>
      </c>
      <c r="J27" s="175">
        <v>2.2999999999999998</v>
      </c>
      <c r="K27" s="175">
        <v>2.72</v>
      </c>
      <c r="L27" s="175">
        <v>3.25</v>
      </c>
      <c r="M27" s="175">
        <v>3.79</v>
      </c>
    </row>
    <row r="28" spans="1:13" x14ac:dyDescent="0.2">
      <c r="A28" s="171">
        <v>21</v>
      </c>
      <c r="B28" s="175">
        <v>2.83</v>
      </c>
      <c r="C28" s="175">
        <v>2.86</v>
      </c>
      <c r="D28" s="175">
        <v>2.93</v>
      </c>
      <c r="E28" s="175">
        <v>3.55</v>
      </c>
      <c r="F28" s="175">
        <v>4.43</v>
      </c>
      <c r="G28" s="175">
        <v>5.04</v>
      </c>
      <c r="H28" s="175">
        <v>2.29</v>
      </c>
      <c r="I28" s="175">
        <v>2.3199999999999998</v>
      </c>
      <c r="J28" s="175">
        <v>2.37</v>
      </c>
      <c r="K28" s="175">
        <v>2.83</v>
      </c>
      <c r="L28" s="175">
        <v>3.48</v>
      </c>
      <c r="M28" s="175">
        <v>4.08</v>
      </c>
    </row>
    <row r="29" spans="1:13" x14ac:dyDescent="0.2">
      <c r="A29" s="171">
        <v>22</v>
      </c>
      <c r="B29" s="175">
        <v>2.87</v>
      </c>
      <c r="C29" s="175">
        <v>2.91</v>
      </c>
      <c r="D29" s="175">
        <v>3</v>
      </c>
      <c r="E29" s="175">
        <v>3.66</v>
      </c>
      <c r="F29" s="175">
        <v>4.75</v>
      </c>
      <c r="G29" s="175">
        <v>5.38</v>
      </c>
      <c r="H29" s="175">
        <v>2.34</v>
      </c>
      <c r="I29" s="175">
        <v>2.37</v>
      </c>
      <c r="J29" s="175">
        <v>2.44</v>
      </c>
      <c r="K29" s="175">
        <v>2.94</v>
      </c>
      <c r="L29" s="175">
        <v>3.73</v>
      </c>
      <c r="M29" s="175">
        <v>4.3899999999999997</v>
      </c>
    </row>
    <row r="30" spans="1:13" x14ac:dyDescent="0.2">
      <c r="A30" s="171">
        <v>23</v>
      </c>
      <c r="B30" s="175">
        <v>2.9</v>
      </c>
      <c r="C30" s="175">
        <v>2.96</v>
      </c>
      <c r="D30" s="175">
        <v>3.08</v>
      </c>
      <c r="E30" s="175">
        <v>3.78</v>
      </c>
      <c r="F30" s="175">
        <v>5.0999999999999996</v>
      </c>
      <c r="G30" s="175">
        <v>5.74</v>
      </c>
      <c r="H30" s="175">
        <v>2.38</v>
      </c>
      <c r="I30" s="175">
        <v>2.4300000000000002</v>
      </c>
      <c r="J30" s="175">
        <v>2.52</v>
      </c>
      <c r="K30" s="175">
        <v>3.05</v>
      </c>
      <c r="L30" s="175">
        <v>3.99</v>
      </c>
      <c r="M30" s="175">
        <v>4.71</v>
      </c>
    </row>
    <row r="31" spans="1:13" x14ac:dyDescent="0.2">
      <c r="A31" s="171">
        <v>24</v>
      </c>
      <c r="B31" s="175">
        <v>2.94</v>
      </c>
      <c r="C31" s="175">
        <v>3.01</v>
      </c>
      <c r="D31" s="175">
        <v>3.15</v>
      </c>
      <c r="E31" s="175">
        <v>3.91</v>
      </c>
      <c r="F31" s="175">
        <v>5.46</v>
      </c>
      <c r="G31" s="175">
        <v>6.12</v>
      </c>
      <c r="H31" s="175">
        <v>2.42</v>
      </c>
      <c r="I31" s="175">
        <v>2.48</v>
      </c>
      <c r="J31" s="175">
        <v>2.59</v>
      </c>
      <c r="K31" s="175">
        <v>3.17</v>
      </c>
      <c r="L31" s="175">
        <v>4.26</v>
      </c>
      <c r="M31" s="175">
        <v>5.04</v>
      </c>
    </row>
    <row r="32" spans="1:13" x14ac:dyDescent="0.2">
      <c r="A32" s="171">
        <v>25</v>
      </c>
      <c r="B32" s="175">
        <v>3.06</v>
      </c>
      <c r="C32" s="175">
        <v>3.15</v>
      </c>
      <c r="D32" s="175">
        <v>3.34</v>
      </c>
      <c r="E32" s="175">
        <v>4.08</v>
      </c>
      <c r="F32" s="175">
        <v>6.06</v>
      </c>
      <c r="G32" s="175">
        <v>6.76</v>
      </c>
      <c r="H32" s="175">
        <v>2.54</v>
      </c>
      <c r="I32" s="175">
        <v>2.61</v>
      </c>
      <c r="J32" s="175">
        <v>2.75</v>
      </c>
      <c r="K32" s="175">
        <v>3.33</v>
      </c>
      <c r="L32" s="175">
        <v>4.71</v>
      </c>
      <c r="M32" s="175">
        <v>5.58</v>
      </c>
    </row>
    <row r="33" spans="1:13" x14ac:dyDescent="0.2">
      <c r="A33" s="171">
        <v>26</v>
      </c>
      <c r="B33" s="175">
        <v>3.18</v>
      </c>
      <c r="C33" s="175">
        <v>3.28</v>
      </c>
      <c r="D33" s="175">
        <v>3.48</v>
      </c>
      <c r="E33" s="175">
        <v>4.2699999999999996</v>
      </c>
      <c r="F33" s="175">
        <v>6.35</v>
      </c>
      <c r="G33" s="175">
        <v>7.07</v>
      </c>
      <c r="H33" s="175">
        <v>2.64</v>
      </c>
      <c r="I33" s="175">
        <v>2.71</v>
      </c>
      <c r="J33" s="175">
        <v>2.86</v>
      </c>
      <c r="K33" s="175">
        <v>3.46</v>
      </c>
      <c r="L33" s="175">
        <v>4.95</v>
      </c>
      <c r="M33" s="175">
        <v>5.81</v>
      </c>
    </row>
    <row r="34" spans="1:13" x14ac:dyDescent="0.2">
      <c r="A34" s="171">
        <v>27</v>
      </c>
      <c r="B34" s="175">
        <v>3.31</v>
      </c>
      <c r="C34" s="175">
        <v>3.41</v>
      </c>
      <c r="D34" s="175">
        <v>3.62</v>
      </c>
      <c r="E34" s="175">
        <v>4.46</v>
      </c>
      <c r="F34" s="175">
        <v>6.66</v>
      </c>
      <c r="G34" s="175">
        <v>7.41</v>
      </c>
      <c r="H34" s="175">
        <v>2.74</v>
      </c>
      <c r="I34" s="175">
        <v>2.82</v>
      </c>
      <c r="J34" s="175">
        <v>2.97</v>
      </c>
      <c r="K34" s="175">
        <v>3.59</v>
      </c>
      <c r="L34" s="175">
        <v>5.21</v>
      </c>
      <c r="M34" s="175">
        <v>6.05</v>
      </c>
    </row>
    <row r="35" spans="1:13" x14ac:dyDescent="0.2">
      <c r="A35" s="171">
        <v>28</v>
      </c>
      <c r="B35" s="175">
        <v>3.44</v>
      </c>
      <c r="C35" s="175">
        <v>3.55</v>
      </c>
      <c r="D35" s="175">
        <v>3.78</v>
      </c>
      <c r="E35" s="175">
        <v>4.67</v>
      </c>
      <c r="F35" s="175">
        <v>6.99</v>
      </c>
      <c r="G35" s="175">
        <v>7.77</v>
      </c>
      <c r="H35" s="175">
        <v>2.84</v>
      </c>
      <c r="I35" s="175">
        <v>2.92</v>
      </c>
      <c r="J35" s="175">
        <v>3.09</v>
      </c>
      <c r="K35" s="175">
        <v>3.73</v>
      </c>
      <c r="L35" s="175">
        <v>5.48</v>
      </c>
      <c r="M35" s="175">
        <v>6.31</v>
      </c>
    </row>
    <row r="36" spans="1:13" x14ac:dyDescent="0.2">
      <c r="A36" s="171">
        <v>29</v>
      </c>
      <c r="B36" s="175">
        <v>3.58</v>
      </c>
      <c r="C36" s="175">
        <v>3.7</v>
      </c>
      <c r="D36" s="175">
        <v>3.94</v>
      </c>
      <c r="E36" s="175">
        <v>4.88</v>
      </c>
      <c r="F36" s="175">
        <v>7.33</v>
      </c>
      <c r="G36" s="175">
        <v>8.14</v>
      </c>
      <c r="H36" s="175">
        <v>2.95</v>
      </c>
      <c r="I36" s="175">
        <v>3.04</v>
      </c>
      <c r="J36" s="175">
        <v>3.21</v>
      </c>
      <c r="K36" s="175">
        <v>3.88</v>
      </c>
      <c r="L36" s="175">
        <v>5.77</v>
      </c>
      <c r="M36" s="175">
        <v>6.57</v>
      </c>
    </row>
    <row r="37" spans="1:13" x14ac:dyDescent="0.2">
      <c r="A37" s="171">
        <v>30</v>
      </c>
      <c r="B37" s="175">
        <v>3.72</v>
      </c>
      <c r="C37" s="175">
        <v>3.85</v>
      </c>
      <c r="D37" s="175">
        <v>4.0999999999999996</v>
      </c>
      <c r="E37" s="175">
        <v>5.1100000000000003</v>
      </c>
      <c r="F37" s="175">
        <v>7.68</v>
      </c>
      <c r="G37" s="175">
        <v>8.52</v>
      </c>
      <c r="H37" s="175">
        <v>3.07</v>
      </c>
      <c r="I37" s="175">
        <v>3.15</v>
      </c>
      <c r="J37" s="175">
        <v>3.33</v>
      </c>
      <c r="K37" s="175">
        <v>4.04</v>
      </c>
      <c r="L37" s="175">
        <v>6.07</v>
      </c>
      <c r="M37" s="175">
        <v>6.85</v>
      </c>
    </row>
    <row r="38" spans="1:13" x14ac:dyDescent="0.2">
      <c r="A38" s="171">
        <v>31</v>
      </c>
      <c r="B38" s="175">
        <v>3.87</v>
      </c>
      <c r="C38" s="175">
        <v>4</v>
      </c>
      <c r="D38" s="175">
        <v>4.2699999999999996</v>
      </c>
      <c r="E38" s="175">
        <v>5.34</v>
      </c>
      <c r="F38" s="175">
        <v>8.0500000000000007</v>
      </c>
      <c r="G38" s="175">
        <v>8.92</v>
      </c>
      <c r="H38" s="175">
        <v>3.18</v>
      </c>
      <c r="I38" s="175">
        <v>3.28</v>
      </c>
      <c r="J38" s="175">
        <v>3.46</v>
      </c>
      <c r="K38" s="175">
        <v>4.2</v>
      </c>
      <c r="L38" s="175">
        <v>6.39</v>
      </c>
      <c r="M38" s="175">
        <v>7.15</v>
      </c>
    </row>
    <row r="39" spans="1:13" x14ac:dyDescent="0.2">
      <c r="A39" s="171">
        <v>32</v>
      </c>
      <c r="B39" s="175">
        <v>4.0199999999999996</v>
      </c>
      <c r="C39" s="175">
        <v>4.17</v>
      </c>
      <c r="D39" s="175">
        <v>4.45</v>
      </c>
      <c r="E39" s="175">
        <v>5.58</v>
      </c>
      <c r="F39" s="175">
        <v>8.43</v>
      </c>
      <c r="G39" s="175">
        <v>9.34</v>
      </c>
      <c r="H39" s="175">
        <v>3.31</v>
      </c>
      <c r="I39" s="175">
        <v>3.4</v>
      </c>
      <c r="J39" s="175">
        <v>3.6</v>
      </c>
      <c r="K39" s="175">
        <v>4.37</v>
      </c>
      <c r="L39" s="175">
        <v>6.73</v>
      </c>
      <c r="M39" s="175">
        <v>7.46</v>
      </c>
    </row>
    <row r="40" spans="1:13" x14ac:dyDescent="0.2">
      <c r="A40" s="171">
        <v>33</v>
      </c>
      <c r="B40" s="175">
        <v>4.1900000000000004</v>
      </c>
      <c r="C40" s="175">
        <v>4.34</v>
      </c>
      <c r="D40" s="175">
        <v>4.6399999999999997</v>
      </c>
      <c r="E40" s="175">
        <v>5.84</v>
      </c>
      <c r="F40" s="175">
        <v>8.83</v>
      </c>
      <c r="G40" s="175">
        <v>9.7899999999999991</v>
      </c>
      <c r="H40" s="175">
        <v>3.43</v>
      </c>
      <c r="I40" s="175">
        <v>3.53</v>
      </c>
      <c r="J40" s="175">
        <v>3.74</v>
      </c>
      <c r="K40" s="175">
        <v>4.54</v>
      </c>
      <c r="L40" s="175">
        <v>7.09</v>
      </c>
      <c r="M40" s="175">
        <v>7.79</v>
      </c>
    </row>
    <row r="41" spans="1:13" x14ac:dyDescent="0.2">
      <c r="A41" s="171">
        <v>34</v>
      </c>
      <c r="B41" s="175">
        <v>4.3499999999999996</v>
      </c>
      <c r="C41" s="175">
        <v>4.51</v>
      </c>
      <c r="D41" s="175">
        <v>4.83</v>
      </c>
      <c r="E41" s="175">
        <v>6.11</v>
      </c>
      <c r="F41" s="175">
        <v>9.26</v>
      </c>
      <c r="G41" s="175">
        <v>10.27</v>
      </c>
      <c r="H41" s="175">
        <v>3.57</v>
      </c>
      <c r="I41" s="175">
        <v>3.67</v>
      </c>
      <c r="J41" s="175">
        <v>3.88</v>
      </c>
      <c r="K41" s="175">
        <v>4.7300000000000004</v>
      </c>
      <c r="L41" s="175">
        <v>7.47</v>
      </c>
      <c r="M41" s="175">
        <v>8.1300000000000008</v>
      </c>
    </row>
    <row r="42" spans="1:13" x14ac:dyDescent="0.2">
      <c r="A42" s="171">
        <v>35</v>
      </c>
      <c r="B42" s="175">
        <v>4.57</v>
      </c>
      <c r="C42" s="175">
        <v>4.75</v>
      </c>
      <c r="D42" s="175">
        <v>5.09</v>
      </c>
      <c r="E42" s="175">
        <v>6.48</v>
      </c>
      <c r="F42" s="175">
        <v>9.84</v>
      </c>
      <c r="G42" s="175">
        <v>10.92</v>
      </c>
      <c r="H42" s="175">
        <v>3.74</v>
      </c>
      <c r="I42" s="175">
        <v>3.85</v>
      </c>
      <c r="J42" s="175">
        <v>4.08</v>
      </c>
      <c r="K42" s="175">
        <v>4.97</v>
      </c>
      <c r="L42" s="175">
        <v>7.98</v>
      </c>
      <c r="M42" s="175">
        <v>8.59</v>
      </c>
    </row>
    <row r="43" spans="1:13" x14ac:dyDescent="0.2">
      <c r="A43" s="171">
        <v>36</v>
      </c>
      <c r="B43" s="175">
        <v>4.78</v>
      </c>
      <c r="C43" s="175">
        <v>4.95</v>
      </c>
      <c r="D43" s="175">
        <v>5.31</v>
      </c>
      <c r="E43" s="175">
        <v>6.74</v>
      </c>
      <c r="F43" s="175">
        <v>10.32</v>
      </c>
      <c r="G43" s="175">
        <v>11.4</v>
      </c>
      <c r="H43" s="175">
        <v>3.93</v>
      </c>
      <c r="I43" s="175">
        <v>4.04</v>
      </c>
      <c r="J43" s="175">
        <v>4.28</v>
      </c>
      <c r="K43" s="175">
        <v>5.22</v>
      </c>
      <c r="L43" s="175">
        <v>8.33</v>
      </c>
      <c r="M43" s="175">
        <v>8.98</v>
      </c>
    </row>
    <row r="44" spans="1:13" x14ac:dyDescent="0.2">
      <c r="A44" s="171">
        <v>37</v>
      </c>
      <c r="B44" s="175">
        <v>4.99</v>
      </c>
      <c r="C44" s="175">
        <v>5.17</v>
      </c>
      <c r="D44" s="175">
        <v>5.54</v>
      </c>
      <c r="E44" s="175">
        <v>7.01</v>
      </c>
      <c r="F44" s="175">
        <v>10.82</v>
      </c>
      <c r="G44" s="175">
        <v>11.9</v>
      </c>
      <c r="H44" s="175">
        <v>4.12</v>
      </c>
      <c r="I44" s="175">
        <v>4.24</v>
      </c>
      <c r="J44" s="175">
        <v>4.49</v>
      </c>
      <c r="K44" s="175">
        <v>5.48</v>
      </c>
      <c r="L44" s="175">
        <v>8.68</v>
      </c>
      <c r="M44" s="175">
        <v>9.4</v>
      </c>
    </row>
    <row r="45" spans="1:13" x14ac:dyDescent="0.2">
      <c r="A45" s="171">
        <v>38</v>
      </c>
      <c r="B45" s="175">
        <v>5.21</v>
      </c>
      <c r="C45" s="175">
        <v>5.4</v>
      </c>
      <c r="D45" s="175">
        <v>5.78</v>
      </c>
      <c r="E45" s="175">
        <v>7.29</v>
      </c>
      <c r="F45" s="175">
        <v>11.35</v>
      </c>
      <c r="G45" s="175">
        <v>12.44</v>
      </c>
      <c r="H45" s="175">
        <v>4.33</v>
      </c>
      <c r="I45" s="175">
        <v>4.46</v>
      </c>
      <c r="J45" s="175">
        <v>4.71</v>
      </c>
      <c r="K45" s="175">
        <v>5.75</v>
      </c>
      <c r="L45" s="175">
        <v>9.0500000000000007</v>
      </c>
      <c r="M45" s="175">
        <v>9.83</v>
      </c>
    </row>
    <row r="46" spans="1:13" x14ac:dyDescent="0.2">
      <c r="A46" s="171">
        <v>39</v>
      </c>
      <c r="B46" s="175">
        <v>5.45</v>
      </c>
      <c r="C46" s="175">
        <v>5.64</v>
      </c>
      <c r="D46" s="175">
        <v>6.03</v>
      </c>
      <c r="E46" s="175">
        <v>7.59</v>
      </c>
      <c r="F46" s="175">
        <v>11.91</v>
      </c>
      <c r="G46" s="175">
        <v>13</v>
      </c>
      <c r="H46" s="175">
        <v>4.54</v>
      </c>
      <c r="I46" s="175">
        <v>4.68</v>
      </c>
      <c r="J46" s="175">
        <v>4.95</v>
      </c>
      <c r="K46" s="175">
        <v>6.04</v>
      </c>
      <c r="L46" s="175">
        <v>9.44</v>
      </c>
      <c r="M46" s="175">
        <v>10.28</v>
      </c>
    </row>
    <row r="47" spans="1:13" x14ac:dyDescent="0.2">
      <c r="A47" s="171">
        <v>40</v>
      </c>
      <c r="B47" s="175">
        <v>5.69</v>
      </c>
      <c r="C47" s="175">
        <v>5.89</v>
      </c>
      <c r="D47" s="175">
        <v>6.3</v>
      </c>
      <c r="E47" s="175">
        <v>7.9</v>
      </c>
      <c r="F47" s="175">
        <v>12.5</v>
      </c>
      <c r="G47" s="175">
        <v>13.6</v>
      </c>
      <c r="H47" s="175">
        <v>4.7699999999999996</v>
      </c>
      <c r="I47" s="175">
        <v>4.92</v>
      </c>
      <c r="J47" s="175">
        <v>5.2</v>
      </c>
      <c r="K47" s="175">
        <v>6.35</v>
      </c>
      <c r="L47" s="175">
        <v>9.85</v>
      </c>
      <c r="M47" s="175">
        <v>10.76</v>
      </c>
    </row>
    <row r="48" spans="1:13" x14ac:dyDescent="0.2">
      <c r="A48" s="171">
        <v>41</v>
      </c>
      <c r="B48" s="175">
        <v>5.95</v>
      </c>
      <c r="C48" s="175">
        <v>6.16</v>
      </c>
      <c r="D48" s="175">
        <v>6.57</v>
      </c>
      <c r="E48" s="175">
        <v>8.23</v>
      </c>
      <c r="F48" s="175">
        <v>13.13</v>
      </c>
      <c r="G48" s="175">
        <v>14.24</v>
      </c>
      <c r="H48" s="175">
        <v>5.01</v>
      </c>
      <c r="I48" s="175">
        <v>5.16</v>
      </c>
      <c r="J48" s="175">
        <v>5.46</v>
      </c>
      <c r="K48" s="175">
        <v>6.66</v>
      </c>
      <c r="L48" s="175">
        <v>10.28</v>
      </c>
      <c r="M48" s="175">
        <v>11.26</v>
      </c>
    </row>
    <row r="49" spans="1:13" x14ac:dyDescent="0.2">
      <c r="A49" s="171">
        <v>42</v>
      </c>
      <c r="B49" s="175">
        <v>6.22</v>
      </c>
      <c r="C49" s="175">
        <v>6.43</v>
      </c>
      <c r="D49" s="175">
        <v>6.86</v>
      </c>
      <c r="E49" s="175">
        <v>8.56</v>
      </c>
      <c r="F49" s="175">
        <v>13.78</v>
      </c>
      <c r="G49" s="175">
        <v>14.89</v>
      </c>
      <c r="H49" s="175">
        <v>5.27</v>
      </c>
      <c r="I49" s="175">
        <v>5.42</v>
      </c>
      <c r="J49" s="175">
        <v>5.74</v>
      </c>
      <c r="K49" s="175">
        <v>7</v>
      </c>
      <c r="L49" s="175">
        <v>10.73</v>
      </c>
      <c r="M49" s="175">
        <v>11.8</v>
      </c>
    </row>
    <row r="50" spans="1:13" x14ac:dyDescent="0.2">
      <c r="A50" s="171">
        <v>43</v>
      </c>
      <c r="B50" s="175">
        <v>6.5</v>
      </c>
      <c r="C50" s="175">
        <v>6.72</v>
      </c>
      <c r="D50" s="175">
        <v>7.16</v>
      </c>
      <c r="E50" s="175">
        <v>8.91</v>
      </c>
      <c r="F50" s="175">
        <v>14.44</v>
      </c>
      <c r="G50" s="175">
        <v>15.55</v>
      </c>
      <c r="H50" s="175">
        <v>5.53</v>
      </c>
      <c r="I50" s="175">
        <v>5.7</v>
      </c>
      <c r="J50" s="175">
        <v>6.03</v>
      </c>
      <c r="K50" s="175">
        <v>7.36</v>
      </c>
      <c r="L50" s="175">
        <v>11.2</v>
      </c>
      <c r="M50" s="175">
        <v>12.36</v>
      </c>
    </row>
    <row r="51" spans="1:13" x14ac:dyDescent="0.2">
      <c r="A51" s="171">
        <v>44</v>
      </c>
      <c r="B51" s="175">
        <v>6.79</v>
      </c>
      <c r="C51" s="175">
        <v>7.01</v>
      </c>
      <c r="D51" s="175">
        <v>7.46</v>
      </c>
      <c r="E51" s="175">
        <v>9.26</v>
      </c>
      <c r="F51" s="175">
        <v>15.15</v>
      </c>
      <c r="G51" s="175">
        <v>16.239999999999998</v>
      </c>
      <c r="H51" s="175">
        <v>5.81</v>
      </c>
      <c r="I51" s="175">
        <v>5.99</v>
      </c>
      <c r="J51" s="175">
        <v>6.34</v>
      </c>
      <c r="K51" s="175">
        <v>7.73</v>
      </c>
      <c r="L51" s="175">
        <v>11.68</v>
      </c>
      <c r="M51" s="175">
        <v>12.95</v>
      </c>
    </row>
    <row r="52" spans="1:13" x14ac:dyDescent="0.2">
      <c r="A52" s="171">
        <v>45</v>
      </c>
      <c r="B52" s="175">
        <v>7.18</v>
      </c>
      <c r="C52" s="175">
        <v>7.42</v>
      </c>
      <c r="D52" s="175">
        <v>7.89</v>
      </c>
      <c r="E52" s="175">
        <v>9.76</v>
      </c>
      <c r="F52" s="175">
        <v>16.14</v>
      </c>
      <c r="G52" s="175">
        <v>17.22</v>
      </c>
      <c r="H52" s="175">
        <v>6.19</v>
      </c>
      <c r="I52" s="175">
        <v>6.38</v>
      </c>
      <c r="J52" s="175">
        <v>6.75</v>
      </c>
      <c r="K52" s="175">
        <v>8.23</v>
      </c>
      <c r="L52" s="175">
        <v>12.35</v>
      </c>
      <c r="M52" s="175">
        <v>13.76</v>
      </c>
    </row>
    <row r="53" spans="1:13" x14ac:dyDescent="0.2">
      <c r="A53" s="171">
        <v>46</v>
      </c>
      <c r="B53" s="175">
        <v>7.55</v>
      </c>
      <c r="C53" s="175">
        <v>7.8</v>
      </c>
      <c r="D53" s="175">
        <v>8.2899999999999991</v>
      </c>
      <c r="E53" s="175">
        <v>10.25</v>
      </c>
      <c r="F53" s="175">
        <v>16.850000000000001</v>
      </c>
      <c r="G53" s="175">
        <v>18.100000000000001</v>
      </c>
      <c r="H53" s="175">
        <v>6.48</v>
      </c>
      <c r="I53" s="175">
        <v>6.67</v>
      </c>
      <c r="J53" s="175">
        <v>7.06</v>
      </c>
      <c r="K53" s="175">
        <v>8.59</v>
      </c>
      <c r="L53" s="175">
        <v>12.91</v>
      </c>
      <c r="M53" s="175">
        <v>14.44</v>
      </c>
    </row>
    <row r="54" spans="1:13" x14ac:dyDescent="0.2">
      <c r="A54" s="171">
        <v>47</v>
      </c>
      <c r="B54" s="175">
        <v>7.95</v>
      </c>
      <c r="C54" s="175">
        <v>8.1999999999999993</v>
      </c>
      <c r="D54" s="175">
        <v>8.7200000000000006</v>
      </c>
      <c r="E54" s="175">
        <v>10.78</v>
      </c>
      <c r="F54" s="175">
        <v>17.62</v>
      </c>
      <c r="G54" s="175">
        <v>19.02</v>
      </c>
      <c r="H54" s="175">
        <v>6.79</v>
      </c>
      <c r="I54" s="175">
        <v>6.99</v>
      </c>
      <c r="J54" s="175">
        <v>7.38</v>
      </c>
      <c r="K54" s="175">
        <v>8.9600000000000009</v>
      </c>
      <c r="L54" s="175">
        <v>13.49</v>
      </c>
      <c r="M54" s="175">
        <v>15.15</v>
      </c>
    </row>
    <row r="55" spans="1:13" x14ac:dyDescent="0.2">
      <c r="A55" s="171">
        <v>48</v>
      </c>
      <c r="B55" s="175">
        <v>8.36</v>
      </c>
      <c r="C55" s="175">
        <v>8.6300000000000008</v>
      </c>
      <c r="D55" s="175">
        <v>9.17</v>
      </c>
      <c r="E55" s="175">
        <v>11.32</v>
      </c>
      <c r="F55" s="175">
        <v>18.41</v>
      </c>
      <c r="G55" s="175">
        <v>19.989999999999998</v>
      </c>
      <c r="H55" s="175">
        <v>7.11</v>
      </c>
      <c r="I55" s="175">
        <v>7.31</v>
      </c>
      <c r="J55" s="175">
        <v>7.71</v>
      </c>
      <c r="K55" s="175">
        <v>9.34</v>
      </c>
      <c r="L55" s="175">
        <v>14.07</v>
      </c>
      <c r="M55" s="175">
        <v>15.88</v>
      </c>
    </row>
    <row r="56" spans="1:13" x14ac:dyDescent="0.2">
      <c r="A56" s="171">
        <v>49</v>
      </c>
      <c r="B56" s="175">
        <v>8.7899999999999991</v>
      </c>
      <c r="C56" s="175">
        <v>9.07</v>
      </c>
      <c r="D56" s="175">
        <v>9.64</v>
      </c>
      <c r="E56" s="175">
        <v>11.81</v>
      </c>
      <c r="F56" s="175">
        <v>19.239999999999998</v>
      </c>
      <c r="G56" s="175">
        <v>21.01</v>
      </c>
      <c r="H56" s="175">
        <v>7.44</v>
      </c>
      <c r="I56" s="175">
        <v>7.65</v>
      </c>
      <c r="J56" s="175">
        <v>8.06</v>
      </c>
      <c r="K56" s="175">
        <v>9.74</v>
      </c>
      <c r="L56" s="175">
        <v>14.68</v>
      </c>
      <c r="M56" s="175">
        <v>16.62</v>
      </c>
    </row>
    <row r="57" spans="1:13" x14ac:dyDescent="0.2">
      <c r="A57" s="171">
        <v>50</v>
      </c>
      <c r="B57" s="175">
        <v>9.24</v>
      </c>
      <c r="C57" s="175">
        <v>9.5399999999999991</v>
      </c>
      <c r="D57" s="175">
        <v>10.130000000000001</v>
      </c>
      <c r="E57" s="175">
        <v>12.51</v>
      </c>
      <c r="F57" s="175">
        <v>20.13</v>
      </c>
      <c r="G57" s="175">
        <v>22.08</v>
      </c>
      <c r="H57" s="175">
        <v>7.79</v>
      </c>
      <c r="I57" s="175">
        <v>8</v>
      </c>
      <c r="J57" s="175">
        <v>8.43</v>
      </c>
      <c r="K57" s="175">
        <v>10.15</v>
      </c>
      <c r="L57" s="175">
        <v>15.33</v>
      </c>
      <c r="M57" s="175">
        <v>17.39</v>
      </c>
    </row>
    <row r="58" spans="1:13" x14ac:dyDescent="0.2">
      <c r="A58" s="171">
        <v>51</v>
      </c>
      <c r="B58" s="175">
        <v>9.7200000000000006</v>
      </c>
      <c r="C58" s="175">
        <v>10.029999999999999</v>
      </c>
      <c r="D58" s="175">
        <v>10.66</v>
      </c>
      <c r="E58" s="175">
        <v>13.15</v>
      </c>
      <c r="F58" s="175">
        <v>21.06</v>
      </c>
      <c r="G58" s="175">
        <v>23.22</v>
      </c>
      <c r="H58" s="175">
        <v>8.15</v>
      </c>
      <c r="I58" s="175">
        <v>8.3699999999999992</v>
      </c>
      <c r="J58" s="175">
        <v>8.81</v>
      </c>
      <c r="K58" s="175">
        <v>10.58</v>
      </c>
      <c r="L58" s="175">
        <v>16</v>
      </c>
      <c r="M58" s="175">
        <v>18.190000000000001</v>
      </c>
    </row>
    <row r="59" spans="1:13" x14ac:dyDescent="0.2">
      <c r="A59" s="171">
        <v>52</v>
      </c>
      <c r="B59" s="175">
        <v>10.23</v>
      </c>
      <c r="C59" s="175">
        <v>10.56</v>
      </c>
      <c r="D59" s="175">
        <v>11.21</v>
      </c>
      <c r="E59" s="175">
        <v>13.82</v>
      </c>
      <c r="F59" s="175">
        <v>22.04</v>
      </c>
      <c r="G59" s="175">
        <v>24.44</v>
      </c>
      <c r="H59" s="175">
        <v>8.5299999999999994</v>
      </c>
      <c r="I59" s="175">
        <v>8.76</v>
      </c>
      <c r="J59" s="175">
        <v>9.2100000000000009</v>
      </c>
      <c r="K59" s="175">
        <v>11.03</v>
      </c>
      <c r="L59" s="175">
        <v>16.68</v>
      </c>
      <c r="M59" s="175">
        <v>19.010000000000002</v>
      </c>
    </row>
    <row r="60" spans="1:13" x14ac:dyDescent="0.2">
      <c r="A60" s="171">
        <v>53</v>
      </c>
      <c r="B60" s="175">
        <v>10.76</v>
      </c>
      <c r="C60" s="175">
        <v>11.11</v>
      </c>
      <c r="D60" s="175">
        <v>11.79</v>
      </c>
      <c r="E60" s="175">
        <v>14.54</v>
      </c>
      <c r="F60" s="175">
        <v>23.09</v>
      </c>
      <c r="G60" s="175">
        <v>25.73</v>
      </c>
      <c r="H60" s="175">
        <v>8.93</v>
      </c>
      <c r="I60" s="175">
        <v>9.16</v>
      </c>
      <c r="J60" s="175">
        <v>9.6300000000000008</v>
      </c>
      <c r="K60" s="175">
        <v>11.49</v>
      </c>
      <c r="L60" s="175">
        <v>17.39</v>
      </c>
      <c r="M60" s="175">
        <v>19.87</v>
      </c>
    </row>
    <row r="61" spans="1:13" x14ac:dyDescent="0.2">
      <c r="A61" s="171">
        <v>54</v>
      </c>
      <c r="B61" s="175">
        <v>11.32</v>
      </c>
      <c r="C61" s="175">
        <v>11.68</v>
      </c>
      <c r="D61" s="175">
        <v>12.41</v>
      </c>
      <c r="E61" s="175">
        <v>15.29</v>
      </c>
      <c r="F61" s="175">
        <v>24.19</v>
      </c>
      <c r="G61" s="175">
        <v>27.08</v>
      </c>
      <c r="H61" s="175">
        <v>9.35</v>
      </c>
      <c r="I61" s="175">
        <v>9.59</v>
      </c>
      <c r="J61" s="175">
        <v>10.06</v>
      </c>
      <c r="K61" s="175">
        <v>11.97</v>
      </c>
      <c r="L61" s="175">
        <v>18.13</v>
      </c>
      <c r="M61" s="175">
        <v>20.79</v>
      </c>
    </row>
    <row r="62" spans="1:13" x14ac:dyDescent="0.2">
      <c r="A62" s="171">
        <v>55</v>
      </c>
      <c r="B62" s="175">
        <v>12.09</v>
      </c>
      <c r="C62" s="175">
        <v>12.47</v>
      </c>
      <c r="D62" s="175">
        <v>13.25</v>
      </c>
      <c r="E62" s="175">
        <v>16.34</v>
      </c>
      <c r="F62" s="175">
        <v>25.76</v>
      </c>
      <c r="G62" s="175">
        <v>29.03</v>
      </c>
      <c r="H62" s="175">
        <v>9.93</v>
      </c>
      <c r="I62" s="175">
        <v>10.17</v>
      </c>
      <c r="J62" s="175">
        <v>10.67</v>
      </c>
      <c r="K62" s="175">
        <v>12.65</v>
      </c>
      <c r="L62" s="175">
        <v>19.170000000000002</v>
      </c>
      <c r="M62" s="175">
        <v>22.09</v>
      </c>
    </row>
    <row r="63" spans="1:13" x14ac:dyDescent="0.2">
      <c r="A63" s="171">
        <v>56</v>
      </c>
      <c r="B63" s="175">
        <v>12.79</v>
      </c>
      <c r="C63" s="175">
        <v>13.2</v>
      </c>
      <c r="D63" s="175">
        <v>14.02</v>
      </c>
      <c r="E63" s="175">
        <v>17.3</v>
      </c>
      <c r="F63" s="175">
        <v>27.12</v>
      </c>
      <c r="G63" s="175">
        <v>30.5</v>
      </c>
      <c r="H63" s="175">
        <v>10.49</v>
      </c>
      <c r="I63" s="175">
        <v>10.75</v>
      </c>
      <c r="J63" s="175">
        <v>11.29</v>
      </c>
      <c r="K63" s="175">
        <v>13.38</v>
      </c>
      <c r="L63" s="175">
        <v>20.170000000000002</v>
      </c>
      <c r="M63" s="175">
        <v>23.26</v>
      </c>
    </row>
    <row r="64" spans="1:13" x14ac:dyDescent="0.2">
      <c r="A64" s="171">
        <v>57</v>
      </c>
      <c r="B64" s="175">
        <v>13.54</v>
      </c>
      <c r="C64" s="175">
        <v>13.97</v>
      </c>
      <c r="D64" s="175">
        <v>14.85</v>
      </c>
      <c r="E64" s="175">
        <v>18.309999999999999</v>
      </c>
      <c r="F64" s="175">
        <v>28.58</v>
      </c>
      <c r="G64" s="175">
        <v>32.06</v>
      </c>
      <c r="H64" s="175">
        <v>11.07</v>
      </c>
      <c r="I64" s="175">
        <v>11.36</v>
      </c>
      <c r="J64" s="175">
        <v>11.93</v>
      </c>
      <c r="K64" s="175">
        <v>14.15</v>
      </c>
      <c r="L64" s="175">
        <v>21.21</v>
      </c>
      <c r="M64" s="175">
        <v>24.51</v>
      </c>
    </row>
    <row r="65" spans="1:13" x14ac:dyDescent="0.2">
      <c r="A65" s="171">
        <v>58</v>
      </c>
      <c r="B65" s="175">
        <v>14.31</v>
      </c>
      <c r="C65" s="175">
        <v>14.78</v>
      </c>
      <c r="D65" s="175">
        <v>15.7</v>
      </c>
      <c r="E65" s="175">
        <v>19.37</v>
      </c>
      <c r="F65" s="175">
        <v>30.1</v>
      </c>
      <c r="G65" s="175">
        <v>33.659999999999997</v>
      </c>
      <c r="H65" s="175">
        <v>11.68</v>
      </c>
      <c r="I65" s="175">
        <v>11.99</v>
      </c>
      <c r="J65" s="175">
        <v>12.61</v>
      </c>
      <c r="K65" s="175">
        <v>14.97</v>
      </c>
      <c r="L65" s="175">
        <v>22.3</v>
      </c>
      <c r="M65" s="175">
        <v>25.82</v>
      </c>
    </row>
    <row r="66" spans="1:13" x14ac:dyDescent="0.2">
      <c r="A66" s="171">
        <v>59</v>
      </c>
      <c r="B66" s="175">
        <v>15.12</v>
      </c>
      <c r="C66" s="175">
        <v>15.61</v>
      </c>
      <c r="D66" s="175">
        <v>16.59</v>
      </c>
      <c r="E66" s="175">
        <v>20.48</v>
      </c>
      <c r="F66" s="175">
        <v>31.66</v>
      </c>
      <c r="G66" s="175">
        <v>35.33</v>
      </c>
      <c r="H66" s="175">
        <v>12.31</v>
      </c>
      <c r="I66" s="175">
        <v>12.64</v>
      </c>
      <c r="J66" s="175">
        <v>13.31</v>
      </c>
      <c r="K66" s="175">
        <v>15.84</v>
      </c>
      <c r="L66" s="175">
        <v>23.42</v>
      </c>
      <c r="M66" s="175">
        <v>27.21</v>
      </c>
    </row>
    <row r="67" spans="1:13" x14ac:dyDescent="0.2">
      <c r="A67" s="171">
        <v>60</v>
      </c>
      <c r="B67" s="175">
        <v>15.97</v>
      </c>
      <c r="C67" s="175">
        <v>16.48</v>
      </c>
      <c r="D67" s="175">
        <v>17.52</v>
      </c>
      <c r="E67" s="175">
        <v>21.63</v>
      </c>
      <c r="F67" s="175">
        <v>33.21</v>
      </c>
      <c r="G67" s="175">
        <v>37.049999999999997</v>
      </c>
      <c r="H67" s="175">
        <v>12.97</v>
      </c>
      <c r="I67" s="175">
        <v>13.33</v>
      </c>
      <c r="J67" s="175">
        <v>14.04</v>
      </c>
      <c r="K67" s="175">
        <v>16.760000000000002</v>
      </c>
      <c r="L67" s="175">
        <v>24.6</v>
      </c>
      <c r="M67" s="175">
        <v>28.66</v>
      </c>
    </row>
    <row r="68" spans="1:13" x14ac:dyDescent="0.2">
      <c r="A68" s="171">
        <v>61</v>
      </c>
      <c r="B68" s="175">
        <v>16.84</v>
      </c>
      <c r="C68" s="175">
        <v>17.39</v>
      </c>
      <c r="D68" s="175">
        <v>18.48</v>
      </c>
      <c r="E68" s="175">
        <v>22.82</v>
      </c>
      <c r="F68" s="175">
        <v>34.78</v>
      </c>
      <c r="G68" s="175">
        <v>38.840000000000003</v>
      </c>
      <c r="H68" s="175">
        <v>13.66</v>
      </c>
      <c r="I68" s="175">
        <v>14.04</v>
      </c>
      <c r="J68" s="175">
        <v>14.81</v>
      </c>
      <c r="K68" s="175">
        <v>17.73</v>
      </c>
      <c r="L68" s="175">
        <v>25.86</v>
      </c>
      <c r="M68" s="175">
        <v>30.16</v>
      </c>
    </row>
    <row r="69" spans="1:13" x14ac:dyDescent="0.2">
      <c r="A69" s="171">
        <v>62</v>
      </c>
      <c r="B69" s="175">
        <v>17.760000000000002</v>
      </c>
      <c r="C69" s="175">
        <v>18.34</v>
      </c>
      <c r="D69" s="175">
        <v>19.489999999999998</v>
      </c>
      <c r="E69" s="175">
        <v>24.07</v>
      </c>
      <c r="F69" s="175">
        <v>36.44</v>
      </c>
      <c r="G69" s="175">
        <v>40.75</v>
      </c>
      <c r="H69" s="175">
        <v>14.38</v>
      </c>
      <c r="I69" s="175">
        <v>14.79</v>
      </c>
      <c r="J69" s="175">
        <v>15.6</v>
      </c>
      <c r="K69" s="175">
        <v>18.75</v>
      </c>
      <c r="L69" s="175">
        <v>27.16</v>
      </c>
      <c r="M69" s="175">
        <v>31.72</v>
      </c>
    </row>
    <row r="70" spans="1:13" x14ac:dyDescent="0.2">
      <c r="A70" s="171">
        <v>63</v>
      </c>
      <c r="B70" s="175">
        <v>18.73</v>
      </c>
      <c r="C70" s="175">
        <v>19.34</v>
      </c>
      <c r="D70" s="175">
        <v>20.57</v>
      </c>
      <c r="E70" s="175">
        <v>25.41</v>
      </c>
      <c r="F70" s="175">
        <v>38.270000000000003</v>
      </c>
      <c r="G70" s="175">
        <v>42.83</v>
      </c>
      <c r="H70" s="175">
        <v>15.13</v>
      </c>
      <c r="I70" s="175">
        <v>15.57</v>
      </c>
      <c r="J70" s="175">
        <v>16.43</v>
      </c>
      <c r="K70" s="175">
        <v>19.829999999999998</v>
      </c>
      <c r="L70" s="175">
        <v>28.52</v>
      </c>
      <c r="M70" s="175">
        <v>33.35</v>
      </c>
    </row>
    <row r="71" spans="1:13" x14ac:dyDescent="0.2">
      <c r="A71" s="171">
        <v>64</v>
      </c>
      <c r="B71" s="175">
        <v>19.760000000000002</v>
      </c>
      <c r="C71" s="175">
        <v>20.41</v>
      </c>
      <c r="D71" s="175">
        <v>21.7</v>
      </c>
      <c r="E71" s="175">
        <v>26.85</v>
      </c>
      <c r="F71" s="175">
        <v>40.24</v>
      </c>
      <c r="G71" s="175">
        <v>45.04</v>
      </c>
      <c r="H71" s="175">
        <v>15.91</v>
      </c>
      <c r="I71" s="175">
        <v>16.37</v>
      </c>
      <c r="J71" s="175">
        <v>17.3</v>
      </c>
      <c r="K71" s="175">
        <v>20.96</v>
      </c>
      <c r="L71" s="175">
        <v>29.93</v>
      </c>
      <c r="M71" s="175">
        <v>35.06</v>
      </c>
    </row>
    <row r="72" spans="1:13" x14ac:dyDescent="0.2">
      <c r="A72" s="171">
        <v>65</v>
      </c>
      <c r="B72" s="175">
        <v>21.22</v>
      </c>
      <c r="C72" s="175">
        <v>21.92</v>
      </c>
      <c r="D72" s="175">
        <v>23.32</v>
      </c>
      <c r="E72" s="175">
        <v>28.95</v>
      </c>
      <c r="F72" s="175">
        <v>43.13</v>
      </c>
      <c r="G72" s="175">
        <v>48.34</v>
      </c>
      <c r="H72" s="175">
        <v>17.010000000000002</v>
      </c>
      <c r="I72" s="175">
        <v>17.52</v>
      </c>
      <c r="J72" s="175">
        <v>18.53</v>
      </c>
      <c r="K72" s="175">
        <v>22.57</v>
      </c>
      <c r="L72" s="175">
        <v>31.95</v>
      </c>
      <c r="M72" s="175">
        <v>37.51</v>
      </c>
    </row>
    <row r="73" spans="1:13" x14ac:dyDescent="0.2">
      <c r="A73" s="171">
        <v>66</v>
      </c>
      <c r="B73" s="175">
        <v>22.8</v>
      </c>
      <c r="C73" s="175">
        <v>23.54</v>
      </c>
      <c r="D73" s="175">
        <v>25.01</v>
      </c>
      <c r="E73" s="175">
        <v>31.05</v>
      </c>
      <c r="F73" s="175">
        <v>46.12</v>
      </c>
      <c r="G73" s="175">
        <v>50</v>
      </c>
      <c r="H73" s="175">
        <v>18.27</v>
      </c>
      <c r="I73" s="175">
        <v>18.79</v>
      </c>
      <c r="J73" s="175">
        <v>19.82</v>
      </c>
      <c r="K73" s="175">
        <v>24.07</v>
      </c>
      <c r="L73" s="175">
        <v>34.42</v>
      </c>
      <c r="M73" s="175">
        <v>40.450000000000003</v>
      </c>
    </row>
    <row r="74" spans="1:13" x14ac:dyDescent="0.2">
      <c r="A74" s="171">
        <v>67</v>
      </c>
      <c r="B74" s="175">
        <v>24.47</v>
      </c>
      <c r="C74" s="175">
        <v>25.25</v>
      </c>
      <c r="D74" s="175">
        <v>26.81</v>
      </c>
      <c r="E74" s="175">
        <v>33.31</v>
      </c>
      <c r="F74" s="175">
        <v>49.32</v>
      </c>
      <c r="G74" s="175">
        <v>50</v>
      </c>
      <c r="H74" s="175">
        <v>19.62</v>
      </c>
      <c r="I74" s="175">
        <v>20.149999999999999</v>
      </c>
      <c r="J74" s="175">
        <v>21.22</v>
      </c>
      <c r="K74" s="175">
        <v>25.68</v>
      </c>
      <c r="L74" s="175">
        <v>37.01</v>
      </c>
      <c r="M74" s="175">
        <v>43.53</v>
      </c>
    </row>
    <row r="75" spans="1:13" x14ac:dyDescent="0.2">
      <c r="A75" s="171">
        <v>68</v>
      </c>
      <c r="B75" s="175">
        <v>26.22</v>
      </c>
      <c r="C75" s="175">
        <v>27.05</v>
      </c>
      <c r="D75" s="175">
        <v>28.7</v>
      </c>
      <c r="E75" s="175">
        <v>35.68</v>
      </c>
      <c r="F75" s="175">
        <v>50</v>
      </c>
      <c r="G75" s="175">
        <v>50</v>
      </c>
      <c r="H75" s="175">
        <v>21.07</v>
      </c>
      <c r="I75" s="175">
        <v>21.62</v>
      </c>
      <c r="J75" s="175">
        <v>22.72</v>
      </c>
      <c r="K75" s="175">
        <v>27.39</v>
      </c>
      <c r="L75" s="175">
        <v>39.72</v>
      </c>
      <c r="M75" s="175">
        <v>46.77</v>
      </c>
    </row>
    <row r="76" spans="1:13" x14ac:dyDescent="0.2">
      <c r="A76" s="171">
        <v>69</v>
      </c>
      <c r="B76" s="175">
        <v>28.11</v>
      </c>
      <c r="C76" s="175">
        <v>28.98</v>
      </c>
      <c r="D76" s="175">
        <v>30.73</v>
      </c>
      <c r="E76" s="175">
        <v>38.229999999999997</v>
      </c>
      <c r="F76" s="175">
        <v>50</v>
      </c>
      <c r="G76" s="175">
        <v>50</v>
      </c>
      <c r="H76" s="175">
        <v>22.62</v>
      </c>
      <c r="I76" s="175">
        <v>23.19</v>
      </c>
      <c r="J76" s="175">
        <v>24.33</v>
      </c>
      <c r="K76" s="175">
        <v>29.2</v>
      </c>
      <c r="L76" s="175">
        <v>42.6</v>
      </c>
      <c r="M76" s="175">
        <v>50</v>
      </c>
    </row>
    <row r="77" spans="1:13" x14ac:dyDescent="0.2">
      <c r="A77" s="171">
        <v>70</v>
      </c>
      <c r="B77" s="175">
        <v>30.15</v>
      </c>
      <c r="C77" s="175">
        <v>31.08</v>
      </c>
      <c r="D77" s="175">
        <v>32.93</v>
      </c>
      <c r="E77" s="175">
        <v>41.03</v>
      </c>
      <c r="F77" s="175">
        <v>50</v>
      </c>
      <c r="G77" s="175">
        <v>50</v>
      </c>
      <c r="H77" s="175">
        <v>24.27</v>
      </c>
      <c r="I77" s="175">
        <v>24.86</v>
      </c>
      <c r="J77" s="175">
        <v>26.05</v>
      </c>
      <c r="K77" s="175">
        <v>31.12</v>
      </c>
      <c r="L77" s="175">
        <v>45.68</v>
      </c>
      <c r="M77" s="175">
        <v>50</v>
      </c>
    </row>
    <row r="78" spans="1:13" x14ac:dyDescent="0.2">
      <c r="A78" s="174">
        <v>71</v>
      </c>
      <c r="B78" s="175">
        <v>32.15</v>
      </c>
      <c r="C78" s="175">
        <v>33.130000000000003</v>
      </c>
      <c r="D78" s="175">
        <v>35.090000000000003</v>
      </c>
      <c r="E78" s="175">
        <v>43.67</v>
      </c>
      <c r="F78" s="175">
        <v>50</v>
      </c>
      <c r="G78" s="175">
        <v>50</v>
      </c>
      <c r="H78" s="175">
        <v>26.03</v>
      </c>
      <c r="I78" s="175">
        <v>26.65</v>
      </c>
      <c r="J78" s="175">
        <v>27.89</v>
      </c>
      <c r="K78" s="175">
        <v>33.19</v>
      </c>
      <c r="L78" s="175">
        <v>49.02</v>
      </c>
      <c r="M78" s="175">
        <v>50</v>
      </c>
    </row>
    <row r="79" spans="1:13" x14ac:dyDescent="0.2">
      <c r="A79" s="174">
        <v>72</v>
      </c>
      <c r="B79" s="175">
        <v>34.18</v>
      </c>
      <c r="C79" s="175">
        <v>35.21</v>
      </c>
      <c r="D79" s="175">
        <v>37.26</v>
      </c>
      <c r="E79" s="175">
        <v>46.19</v>
      </c>
      <c r="F79" s="175">
        <v>50</v>
      </c>
      <c r="G79" s="175">
        <v>50</v>
      </c>
      <c r="H79" s="175">
        <v>27.93</v>
      </c>
      <c r="I79" s="175">
        <v>28.58</v>
      </c>
      <c r="J79" s="175">
        <v>29.88</v>
      </c>
      <c r="K79" s="175">
        <v>35.39</v>
      </c>
      <c r="L79" s="175">
        <v>50</v>
      </c>
      <c r="M79" s="175">
        <v>50</v>
      </c>
    </row>
    <row r="80" spans="1:13" x14ac:dyDescent="0.2">
      <c r="A80" s="174">
        <v>73</v>
      </c>
      <c r="B80" s="175">
        <v>36.44</v>
      </c>
      <c r="C80" s="175">
        <v>37.53</v>
      </c>
      <c r="D80" s="175">
        <v>39.700000000000003</v>
      </c>
      <c r="E80" s="175">
        <v>48.96</v>
      </c>
      <c r="F80" s="175">
        <v>50</v>
      </c>
      <c r="G80" s="175">
        <v>50</v>
      </c>
      <c r="H80" s="175">
        <v>29.98</v>
      </c>
      <c r="I80" s="175">
        <v>30.66</v>
      </c>
      <c r="J80" s="175">
        <v>32.03</v>
      </c>
      <c r="K80" s="175">
        <v>37.75</v>
      </c>
      <c r="L80" s="175">
        <v>50</v>
      </c>
      <c r="M80" s="175">
        <v>50</v>
      </c>
    </row>
    <row r="81" spans="1:13" x14ac:dyDescent="0.2">
      <c r="A81" s="174">
        <v>74</v>
      </c>
      <c r="B81" s="175">
        <v>39.18</v>
      </c>
      <c r="C81" s="175">
        <v>40.340000000000003</v>
      </c>
      <c r="D81" s="175">
        <v>42.67</v>
      </c>
      <c r="E81" s="175">
        <v>50</v>
      </c>
      <c r="F81" s="175">
        <v>50</v>
      </c>
      <c r="G81" s="175">
        <v>50</v>
      </c>
      <c r="H81" s="175">
        <v>32.25</v>
      </c>
      <c r="I81" s="175">
        <v>32.97</v>
      </c>
      <c r="J81" s="175">
        <v>34.409999999999997</v>
      </c>
      <c r="K81" s="175">
        <v>40.33</v>
      </c>
      <c r="L81" s="175">
        <v>50</v>
      </c>
      <c r="M81" s="175">
        <v>50</v>
      </c>
    </row>
    <row r="82" spans="1:13" x14ac:dyDescent="0.2">
      <c r="A82" s="174">
        <v>75</v>
      </c>
      <c r="B82" s="175">
        <v>43.57</v>
      </c>
      <c r="C82" s="175">
        <v>44.88</v>
      </c>
      <c r="D82" s="175">
        <v>47.49</v>
      </c>
      <c r="E82" s="175">
        <v>50</v>
      </c>
      <c r="F82" s="175">
        <v>50</v>
      </c>
      <c r="G82" s="175">
        <v>50</v>
      </c>
      <c r="H82" s="175">
        <v>35.619999999999997</v>
      </c>
      <c r="I82" s="175">
        <v>36.4</v>
      </c>
      <c r="J82" s="175">
        <v>37.97</v>
      </c>
      <c r="K82" s="175">
        <v>44.25</v>
      </c>
      <c r="L82" s="175">
        <v>50</v>
      </c>
      <c r="M82" s="175">
        <v>50</v>
      </c>
    </row>
    <row r="83" spans="1:13" x14ac:dyDescent="0.2">
      <c r="A83" s="174">
        <v>76</v>
      </c>
      <c r="B83" s="175">
        <v>46.97</v>
      </c>
      <c r="C83" s="175">
        <v>48.33</v>
      </c>
      <c r="D83" s="175">
        <v>50</v>
      </c>
      <c r="E83" s="175">
        <v>50</v>
      </c>
      <c r="F83" s="175">
        <v>50</v>
      </c>
      <c r="G83" s="175">
        <v>50</v>
      </c>
      <c r="H83" s="175">
        <v>38.28</v>
      </c>
      <c r="I83" s="175">
        <v>39.130000000000003</v>
      </c>
      <c r="J83" s="175">
        <v>40.82</v>
      </c>
      <c r="K83" s="175">
        <v>47.81</v>
      </c>
      <c r="L83" s="175">
        <v>50</v>
      </c>
      <c r="M83" s="175">
        <v>50</v>
      </c>
    </row>
    <row r="84" spans="1:13" x14ac:dyDescent="0.2">
      <c r="A84" s="174">
        <v>77</v>
      </c>
      <c r="B84" s="175">
        <v>50</v>
      </c>
      <c r="C84" s="175">
        <v>50</v>
      </c>
      <c r="D84" s="175">
        <v>50</v>
      </c>
      <c r="E84" s="175">
        <v>50</v>
      </c>
      <c r="F84" s="175">
        <v>50</v>
      </c>
      <c r="G84" s="175">
        <v>50</v>
      </c>
      <c r="H84" s="175">
        <v>41.17</v>
      </c>
      <c r="I84" s="175">
        <v>42.09</v>
      </c>
      <c r="J84" s="175">
        <v>43.93</v>
      </c>
      <c r="K84" s="175">
        <v>50</v>
      </c>
      <c r="L84" s="175">
        <v>50</v>
      </c>
      <c r="M84" s="175">
        <v>50</v>
      </c>
    </row>
    <row r="85" spans="1:13" x14ac:dyDescent="0.2">
      <c r="A85" s="174">
        <v>78</v>
      </c>
      <c r="B85" s="175">
        <v>50</v>
      </c>
      <c r="C85" s="175">
        <v>50</v>
      </c>
      <c r="D85" s="175">
        <v>50</v>
      </c>
      <c r="E85" s="175">
        <v>50</v>
      </c>
      <c r="F85" s="175">
        <v>50</v>
      </c>
      <c r="G85" s="175">
        <v>50</v>
      </c>
      <c r="H85" s="175">
        <v>44.31</v>
      </c>
      <c r="I85" s="175">
        <v>45.31</v>
      </c>
      <c r="J85" s="175">
        <v>47.31</v>
      </c>
      <c r="K85" s="175">
        <v>50</v>
      </c>
      <c r="L85" s="175">
        <v>50</v>
      </c>
      <c r="M85" s="175">
        <v>50</v>
      </c>
    </row>
    <row r="86" spans="1:13" x14ac:dyDescent="0.2">
      <c r="A86" s="174">
        <v>79</v>
      </c>
      <c r="B86" s="175">
        <v>50</v>
      </c>
      <c r="C86" s="175">
        <v>50</v>
      </c>
      <c r="D86" s="175">
        <v>50</v>
      </c>
      <c r="E86" s="175">
        <v>50</v>
      </c>
      <c r="F86" s="175">
        <v>50</v>
      </c>
      <c r="G86" s="175">
        <v>50</v>
      </c>
      <c r="H86" s="175">
        <v>47.74</v>
      </c>
      <c r="I86" s="175">
        <v>48.83</v>
      </c>
      <c r="J86" s="175">
        <v>50</v>
      </c>
      <c r="K86" s="175">
        <v>50</v>
      </c>
      <c r="L86" s="175">
        <v>50</v>
      </c>
      <c r="M86" s="175">
        <v>50</v>
      </c>
    </row>
    <row r="87" spans="1:13" x14ac:dyDescent="0.2">
      <c r="A87" s="174">
        <v>80</v>
      </c>
      <c r="B87" s="175">
        <v>50</v>
      </c>
      <c r="C87" s="175">
        <v>50</v>
      </c>
      <c r="D87" s="175">
        <v>50</v>
      </c>
      <c r="E87" s="175">
        <v>50</v>
      </c>
      <c r="F87" s="175">
        <v>50</v>
      </c>
      <c r="G87" s="175">
        <v>50</v>
      </c>
      <c r="H87" s="175">
        <v>50</v>
      </c>
      <c r="I87" s="175">
        <v>50</v>
      </c>
      <c r="J87" s="175">
        <v>50</v>
      </c>
      <c r="K87" s="175">
        <v>50</v>
      </c>
      <c r="L87" s="175">
        <v>50</v>
      </c>
      <c r="M87" s="175">
        <v>50</v>
      </c>
    </row>
    <row r="88" spans="1:13" x14ac:dyDescent="0.2">
      <c r="A88" s="174">
        <v>81</v>
      </c>
      <c r="B88" s="175">
        <v>50</v>
      </c>
      <c r="C88" s="175">
        <v>50</v>
      </c>
      <c r="D88" s="175">
        <v>50</v>
      </c>
      <c r="E88" s="175">
        <v>50</v>
      </c>
      <c r="F88" s="175">
        <v>50</v>
      </c>
      <c r="G88" s="175">
        <v>50</v>
      </c>
      <c r="H88" s="175">
        <v>50</v>
      </c>
      <c r="I88" s="175">
        <v>50</v>
      </c>
      <c r="J88" s="175">
        <v>50</v>
      </c>
      <c r="K88" s="175">
        <v>50</v>
      </c>
      <c r="L88" s="175">
        <v>50</v>
      </c>
      <c r="M88" s="175">
        <v>50</v>
      </c>
    </row>
    <row r="89" spans="1:13" x14ac:dyDescent="0.2">
      <c r="A89" s="174">
        <v>82</v>
      </c>
      <c r="B89" s="175">
        <v>50</v>
      </c>
      <c r="C89" s="175">
        <v>50</v>
      </c>
      <c r="D89" s="175">
        <v>50</v>
      </c>
      <c r="E89" s="175">
        <v>50</v>
      </c>
      <c r="F89" s="175">
        <v>50</v>
      </c>
      <c r="G89" s="175">
        <v>50</v>
      </c>
      <c r="H89" s="175">
        <v>50</v>
      </c>
      <c r="I89" s="175">
        <v>50</v>
      </c>
      <c r="J89" s="175">
        <v>50</v>
      </c>
      <c r="K89" s="175">
        <v>50</v>
      </c>
      <c r="L89" s="175">
        <v>50</v>
      </c>
      <c r="M89" s="175">
        <v>50</v>
      </c>
    </row>
    <row r="90" spans="1:13" x14ac:dyDescent="0.2">
      <c r="A90" s="174">
        <v>83</v>
      </c>
      <c r="B90" s="175">
        <v>50</v>
      </c>
      <c r="C90" s="175">
        <v>50</v>
      </c>
      <c r="D90" s="175">
        <v>50</v>
      </c>
      <c r="E90" s="175">
        <v>50</v>
      </c>
      <c r="F90" s="175">
        <v>50</v>
      </c>
      <c r="G90" s="175">
        <v>50</v>
      </c>
      <c r="H90" s="175">
        <v>50</v>
      </c>
      <c r="I90" s="175">
        <v>50</v>
      </c>
      <c r="J90" s="175">
        <v>50</v>
      </c>
      <c r="K90" s="175">
        <v>50</v>
      </c>
      <c r="L90" s="175">
        <v>50</v>
      </c>
      <c r="M90" s="175">
        <v>50</v>
      </c>
    </row>
    <row r="91" spans="1:13" x14ac:dyDescent="0.2">
      <c r="A91" s="174">
        <v>84</v>
      </c>
      <c r="B91" s="175">
        <v>50</v>
      </c>
      <c r="C91" s="175">
        <v>50</v>
      </c>
      <c r="D91" s="175">
        <v>50</v>
      </c>
      <c r="E91" s="175">
        <v>50</v>
      </c>
      <c r="F91" s="175">
        <v>50</v>
      </c>
      <c r="G91" s="175">
        <v>50</v>
      </c>
      <c r="H91" s="175">
        <v>50</v>
      </c>
      <c r="I91" s="175">
        <v>50</v>
      </c>
      <c r="J91" s="175">
        <v>50</v>
      </c>
      <c r="K91" s="175">
        <v>50</v>
      </c>
      <c r="L91" s="175">
        <v>50</v>
      </c>
      <c r="M91" s="175">
        <v>50</v>
      </c>
    </row>
    <row r="92" spans="1:13" x14ac:dyDescent="0.2">
      <c r="A92" s="174">
        <v>85</v>
      </c>
      <c r="B92" s="175">
        <v>50</v>
      </c>
      <c r="C92" s="175">
        <v>50</v>
      </c>
      <c r="D92" s="175">
        <v>50</v>
      </c>
      <c r="E92" s="175">
        <v>50</v>
      </c>
      <c r="F92" s="175">
        <v>50</v>
      </c>
      <c r="G92" s="175">
        <v>50</v>
      </c>
      <c r="H92" s="175">
        <v>50</v>
      </c>
      <c r="I92" s="175">
        <v>50</v>
      </c>
      <c r="J92" s="175">
        <v>50</v>
      </c>
      <c r="K92" s="175">
        <v>50</v>
      </c>
      <c r="L92" s="175">
        <v>50</v>
      </c>
      <c r="M92" s="175">
        <v>50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6" tint="-0.499984740745262"/>
  </sheetPr>
  <dimension ref="A1:I30"/>
  <sheetViews>
    <sheetView showGridLines="0" showRowColHeaders="0" zoomScale="90" zoomScaleNormal="90" workbookViewId="0">
      <selection activeCell="A30" sqref="A30:I30"/>
    </sheetView>
  </sheetViews>
  <sheetFormatPr defaultColWidth="22.77734375" defaultRowHeight="15" x14ac:dyDescent="0.2"/>
  <cols>
    <col min="1" max="1" width="11.44140625" customWidth="1"/>
    <col min="2" max="9" width="8.77734375" customWidth="1"/>
  </cols>
  <sheetData>
    <row r="1" spans="1:9" ht="20.25" x14ac:dyDescent="0.3">
      <c r="A1" s="413" t="s">
        <v>120</v>
      </c>
      <c r="B1" s="414"/>
      <c r="C1" s="414"/>
      <c r="D1" s="414"/>
      <c r="E1" s="414"/>
      <c r="F1" s="414"/>
      <c r="G1" s="414"/>
      <c r="H1" s="414"/>
      <c r="I1" s="414"/>
    </row>
    <row r="2" spans="1:9" ht="18.75" x14ac:dyDescent="0.3">
      <c r="A2" s="415" t="s">
        <v>121</v>
      </c>
      <c r="B2" s="414"/>
      <c r="C2" s="414"/>
      <c r="D2" s="414"/>
      <c r="E2" s="414"/>
      <c r="F2" s="414"/>
      <c r="G2" s="414"/>
      <c r="H2" s="414"/>
      <c r="I2" s="414"/>
    </row>
    <row r="4" spans="1:9" ht="15.75" x14ac:dyDescent="0.25">
      <c r="A4" s="211" t="s">
        <v>122</v>
      </c>
      <c r="B4" s="212" t="s">
        <v>1</v>
      </c>
      <c r="C4" s="213"/>
      <c r="D4" s="213"/>
      <c r="E4" s="214"/>
      <c r="F4" s="212" t="s">
        <v>2</v>
      </c>
      <c r="G4" s="213"/>
      <c r="H4" s="213"/>
      <c r="I4" s="214"/>
    </row>
    <row r="5" spans="1:9" x14ac:dyDescent="0.2">
      <c r="A5" s="215" t="s">
        <v>123</v>
      </c>
      <c r="B5" s="216">
        <v>12500</v>
      </c>
      <c r="C5" s="217">
        <v>25000</v>
      </c>
      <c r="D5" s="217">
        <v>50000</v>
      </c>
      <c r="E5" s="218">
        <v>75000</v>
      </c>
      <c r="F5" s="216">
        <v>12500</v>
      </c>
      <c r="G5" s="217">
        <v>25000</v>
      </c>
      <c r="H5" s="217">
        <v>50000</v>
      </c>
      <c r="I5" s="218">
        <v>75000</v>
      </c>
    </row>
    <row r="6" spans="1:9" x14ac:dyDescent="0.2">
      <c r="A6" s="219"/>
      <c r="B6" s="220"/>
      <c r="C6" s="128"/>
      <c r="D6" s="128"/>
      <c r="E6" s="221"/>
      <c r="F6" s="220"/>
      <c r="G6" s="128"/>
      <c r="H6" s="128"/>
      <c r="I6" s="221"/>
    </row>
    <row r="7" spans="1:9" ht="15.75" x14ac:dyDescent="0.25">
      <c r="A7" s="222" t="s">
        <v>90</v>
      </c>
      <c r="B7" s="220"/>
      <c r="C7" s="128"/>
      <c r="D7" s="128"/>
      <c r="E7" s="221"/>
      <c r="F7" s="220"/>
      <c r="G7" s="128"/>
      <c r="H7" s="128"/>
      <c r="I7" s="221"/>
    </row>
    <row r="8" spans="1:9" x14ac:dyDescent="0.2">
      <c r="A8" s="223">
        <v>0</v>
      </c>
      <c r="B8" s="224">
        <v>172.88</v>
      </c>
      <c r="C8" s="224">
        <v>228.25000000000003</v>
      </c>
      <c r="D8" s="224">
        <v>400</v>
      </c>
      <c r="E8" s="224">
        <v>524.25</v>
      </c>
      <c r="F8" s="224">
        <v>165.63</v>
      </c>
      <c r="G8" s="224">
        <v>206.75000000000003</v>
      </c>
      <c r="H8" s="224">
        <v>359.5</v>
      </c>
      <c r="I8" s="224">
        <v>465</v>
      </c>
    </row>
    <row r="9" spans="1:9" x14ac:dyDescent="0.2">
      <c r="A9" s="223">
        <v>1</v>
      </c>
      <c r="B9" s="224">
        <v>175.38</v>
      </c>
      <c r="C9" s="224">
        <v>233.25</v>
      </c>
      <c r="D9" s="224">
        <v>409.5</v>
      </c>
      <c r="E9" s="224">
        <v>538.5</v>
      </c>
      <c r="F9" s="224">
        <v>167.75</v>
      </c>
      <c r="G9" s="224">
        <v>211.25000000000003</v>
      </c>
      <c r="H9" s="224">
        <v>368</v>
      </c>
      <c r="I9" s="224">
        <v>476.99999999999994</v>
      </c>
    </row>
    <row r="10" spans="1:9" x14ac:dyDescent="0.2">
      <c r="A10" s="223">
        <v>2</v>
      </c>
      <c r="B10" s="224">
        <v>178</v>
      </c>
      <c r="C10" s="224">
        <v>238.49999999999997</v>
      </c>
      <c r="D10" s="224">
        <v>420</v>
      </c>
      <c r="E10" s="224">
        <v>553.5</v>
      </c>
      <c r="F10" s="224">
        <v>170</v>
      </c>
      <c r="G10" s="224">
        <v>216</v>
      </c>
      <c r="H10" s="224">
        <v>376.5</v>
      </c>
      <c r="I10" s="224">
        <v>488.99999999999994</v>
      </c>
    </row>
    <row r="11" spans="1:9" x14ac:dyDescent="0.2">
      <c r="A11" s="223">
        <v>3</v>
      </c>
      <c r="B11" s="224">
        <v>180.63</v>
      </c>
      <c r="C11" s="224">
        <v>243.5</v>
      </c>
      <c r="D11" s="224">
        <v>430</v>
      </c>
      <c r="E11" s="224">
        <v>567.75</v>
      </c>
      <c r="F11" s="224">
        <v>172.25</v>
      </c>
      <c r="G11" s="224">
        <v>220.75</v>
      </c>
      <c r="H11" s="224">
        <v>385</v>
      </c>
      <c r="I11" s="224">
        <v>502.5</v>
      </c>
    </row>
    <row r="12" spans="1:9" x14ac:dyDescent="0.2">
      <c r="A12" s="223">
        <v>4</v>
      </c>
      <c r="B12" s="224">
        <v>183.25</v>
      </c>
      <c r="C12" s="224">
        <v>249.00000000000003</v>
      </c>
      <c r="D12" s="224">
        <v>440.5</v>
      </c>
      <c r="E12" s="224">
        <v>583.5</v>
      </c>
      <c r="F12" s="224">
        <v>174.5</v>
      </c>
      <c r="G12" s="224">
        <v>225.74999999999997</v>
      </c>
      <c r="H12" s="224">
        <v>394.5</v>
      </c>
      <c r="I12" s="224">
        <v>515.25</v>
      </c>
    </row>
    <row r="13" spans="1:9" x14ac:dyDescent="0.2">
      <c r="A13" s="223">
        <v>5</v>
      </c>
      <c r="B13" s="224">
        <v>186</v>
      </c>
      <c r="C13" s="224">
        <v>254.75</v>
      </c>
      <c r="D13" s="224">
        <v>451.49999999999994</v>
      </c>
      <c r="E13" s="224">
        <v>599.25</v>
      </c>
      <c r="F13" s="224">
        <v>176.88</v>
      </c>
      <c r="G13" s="224">
        <v>230.74999999999997</v>
      </c>
      <c r="H13" s="224">
        <v>404</v>
      </c>
      <c r="I13" s="224">
        <v>528.75</v>
      </c>
    </row>
    <row r="14" spans="1:9" x14ac:dyDescent="0.2">
      <c r="A14" s="223">
        <v>6</v>
      </c>
      <c r="B14" s="224">
        <v>188.88</v>
      </c>
      <c r="C14" s="224">
        <v>260.25</v>
      </c>
      <c r="D14" s="224">
        <v>462.5</v>
      </c>
      <c r="E14" s="224">
        <v>615</v>
      </c>
      <c r="F14" s="224">
        <v>179.13</v>
      </c>
      <c r="G14" s="224">
        <v>235.75</v>
      </c>
      <c r="H14" s="224">
        <v>413</v>
      </c>
      <c r="I14" s="224">
        <v>543</v>
      </c>
    </row>
    <row r="15" spans="1:9" x14ac:dyDescent="0.2">
      <c r="A15" s="223">
        <v>7</v>
      </c>
      <c r="B15" s="224">
        <v>191.63</v>
      </c>
      <c r="C15" s="224">
        <v>266.25</v>
      </c>
      <c r="D15" s="224">
        <v>474</v>
      </c>
      <c r="E15" s="224">
        <v>633</v>
      </c>
      <c r="F15" s="224">
        <v>181.50000000000003</v>
      </c>
      <c r="G15" s="224">
        <v>241.25</v>
      </c>
      <c r="H15" s="224">
        <v>423.00000000000006</v>
      </c>
      <c r="I15" s="224">
        <v>557.25</v>
      </c>
    </row>
    <row r="16" spans="1:9" x14ac:dyDescent="0.2">
      <c r="A16" s="223">
        <v>8</v>
      </c>
      <c r="B16" s="224">
        <v>194.5</v>
      </c>
      <c r="C16" s="224">
        <v>272</v>
      </c>
      <c r="D16" s="224">
        <v>485.50000000000006</v>
      </c>
      <c r="E16" s="224">
        <v>649.5</v>
      </c>
      <c r="F16" s="224">
        <v>184</v>
      </c>
      <c r="G16" s="224">
        <v>246.75000000000003</v>
      </c>
      <c r="H16" s="224">
        <v>433.5</v>
      </c>
      <c r="I16" s="224">
        <v>571.5</v>
      </c>
    </row>
    <row r="17" spans="1:9" x14ac:dyDescent="0.2">
      <c r="A17" s="223">
        <v>9</v>
      </c>
      <c r="B17" s="224">
        <v>197.38</v>
      </c>
      <c r="C17" s="224">
        <v>278</v>
      </c>
      <c r="D17" s="224">
        <v>497.49999999999994</v>
      </c>
      <c r="E17" s="224">
        <v>667.5</v>
      </c>
      <c r="F17" s="224">
        <v>186.5</v>
      </c>
      <c r="G17" s="224">
        <v>252.25</v>
      </c>
      <c r="H17" s="224">
        <v>443.99999999999994</v>
      </c>
      <c r="I17" s="224">
        <v>586.5</v>
      </c>
    </row>
    <row r="18" spans="1:9" x14ac:dyDescent="0.2">
      <c r="A18" s="223">
        <v>10</v>
      </c>
      <c r="B18" s="224">
        <v>200.38</v>
      </c>
      <c r="C18" s="224">
        <v>284.5</v>
      </c>
      <c r="D18" s="224">
        <v>510.50000000000006</v>
      </c>
      <c r="E18" s="224">
        <v>685.5</v>
      </c>
      <c r="F18" s="224">
        <v>189</v>
      </c>
      <c r="G18" s="224">
        <v>257.99999999999994</v>
      </c>
      <c r="H18" s="224">
        <v>454.5</v>
      </c>
      <c r="I18" s="224">
        <v>602.25</v>
      </c>
    </row>
    <row r="19" spans="1:9" x14ac:dyDescent="0.2">
      <c r="A19" s="223">
        <v>11</v>
      </c>
      <c r="B19" s="224">
        <v>203.5</v>
      </c>
      <c r="C19" s="224">
        <v>291</v>
      </c>
      <c r="D19" s="224">
        <v>523</v>
      </c>
      <c r="E19" s="224">
        <v>704.25</v>
      </c>
      <c r="F19" s="224">
        <v>191.63</v>
      </c>
      <c r="G19" s="224">
        <v>263.75</v>
      </c>
      <c r="H19" s="224">
        <v>465.5</v>
      </c>
      <c r="I19" s="224">
        <v>617.99999999999989</v>
      </c>
    </row>
    <row r="20" spans="1:9" x14ac:dyDescent="0.2">
      <c r="A20" s="223">
        <v>12</v>
      </c>
      <c r="B20" s="224">
        <v>206.63</v>
      </c>
      <c r="C20" s="224">
        <v>297.5</v>
      </c>
      <c r="D20" s="224">
        <v>536.5</v>
      </c>
      <c r="E20" s="224">
        <v>723.75</v>
      </c>
      <c r="F20" s="224">
        <v>194.25</v>
      </c>
      <c r="G20" s="224">
        <v>269.75</v>
      </c>
      <c r="H20" s="224">
        <v>476.50000000000006</v>
      </c>
      <c r="I20" s="224">
        <v>634.50000000000011</v>
      </c>
    </row>
    <row r="21" spans="1:9" x14ac:dyDescent="0.2">
      <c r="A21" s="223">
        <v>13</v>
      </c>
      <c r="B21" s="224">
        <v>209.75</v>
      </c>
      <c r="C21" s="224">
        <v>304.25</v>
      </c>
      <c r="D21" s="224">
        <v>550</v>
      </c>
      <c r="E21" s="224">
        <v>744</v>
      </c>
      <c r="F21" s="224">
        <v>196.75</v>
      </c>
      <c r="G21" s="224">
        <v>275.75</v>
      </c>
      <c r="H21" s="224">
        <v>487.5</v>
      </c>
      <c r="I21" s="224">
        <v>651.75000000000011</v>
      </c>
    </row>
    <row r="22" spans="1:9" x14ac:dyDescent="0.2">
      <c r="A22" s="223">
        <v>14</v>
      </c>
      <c r="B22" s="224">
        <v>213</v>
      </c>
      <c r="C22" s="224">
        <v>311.25</v>
      </c>
      <c r="D22" s="224">
        <v>563.5</v>
      </c>
      <c r="E22" s="224">
        <v>765.00000000000011</v>
      </c>
      <c r="F22" s="224">
        <v>199.63</v>
      </c>
      <c r="G22" s="224">
        <v>282.25</v>
      </c>
      <c r="H22" s="224">
        <v>499.49999999999994</v>
      </c>
      <c r="I22" s="224">
        <v>668.25</v>
      </c>
    </row>
    <row r="23" spans="1:9" x14ac:dyDescent="0.2">
      <c r="A23" s="223">
        <v>15</v>
      </c>
      <c r="B23" s="224">
        <v>216.38</v>
      </c>
      <c r="C23" s="224">
        <v>318.5</v>
      </c>
      <c r="D23" s="224">
        <v>578</v>
      </c>
      <c r="E23" s="224">
        <v>786</v>
      </c>
      <c r="F23" s="224">
        <v>202.38</v>
      </c>
      <c r="G23" s="224">
        <v>288.75</v>
      </c>
      <c r="H23" s="224">
        <v>512</v>
      </c>
      <c r="I23" s="224">
        <v>686.25</v>
      </c>
    </row>
    <row r="24" spans="1:9" x14ac:dyDescent="0.2">
      <c r="A24" s="223">
        <v>16</v>
      </c>
      <c r="B24" s="224">
        <v>222.75</v>
      </c>
      <c r="C24" s="224">
        <v>330.25</v>
      </c>
      <c r="D24" s="224">
        <v>592</v>
      </c>
      <c r="E24" s="224">
        <v>808.5</v>
      </c>
      <c r="F24" s="224">
        <v>206.99999999999997</v>
      </c>
      <c r="G24" s="224">
        <v>298.25</v>
      </c>
      <c r="H24" s="224">
        <v>522</v>
      </c>
      <c r="I24" s="224">
        <v>704.99999999999989</v>
      </c>
    </row>
    <row r="25" spans="1:9" x14ac:dyDescent="0.2">
      <c r="A25" s="223">
        <v>17</v>
      </c>
      <c r="B25" s="224">
        <v>229.38</v>
      </c>
      <c r="C25" s="224">
        <v>342.5</v>
      </c>
      <c r="D25" s="224">
        <v>606.5</v>
      </c>
      <c r="E25" s="224">
        <v>831</v>
      </c>
      <c r="F25" s="224">
        <v>211.75000000000003</v>
      </c>
      <c r="G25" s="224">
        <v>308</v>
      </c>
      <c r="H25" s="224">
        <v>532.5</v>
      </c>
      <c r="I25" s="224">
        <v>723.75</v>
      </c>
    </row>
    <row r="26" spans="1:9" x14ac:dyDescent="0.2">
      <c r="A26" s="350" t="s">
        <v>193</v>
      </c>
      <c r="B26" s="351"/>
      <c r="C26" s="351"/>
      <c r="D26" s="351"/>
      <c r="E26" s="351"/>
      <c r="F26" s="351"/>
      <c r="G26" s="351"/>
      <c r="H26" s="351"/>
      <c r="I26" s="351"/>
    </row>
    <row r="28" spans="1:9" x14ac:dyDescent="0.2">
      <c r="A28" t="s">
        <v>124</v>
      </c>
      <c r="C28" t="s">
        <v>125</v>
      </c>
      <c r="E28" t="s">
        <v>126</v>
      </c>
      <c r="G28" t="s">
        <v>127</v>
      </c>
    </row>
    <row r="30" spans="1:9" x14ac:dyDescent="0.2">
      <c r="A30" s="387" t="s">
        <v>149</v>
      </c>
      <c r="B30" s="387"/>
      <c r="C30" s="387"/>
      <c r="D30" s="387"/>
      <c r="E30" s="387"/>
      <c r="F30" s="387"/>
      <c r="G30" s="387"/>
      <c r="H30" s="387"/>
      <c r="I30" s="387"/>
    </row>
  </sheetData>
  <sheetProtection password="C384" sheet="1" objects="1" scenarios="1" selectLockedCells="1"/>
  <mergeCells count="3">
    <mergeCell ref="A1:I1"/>
    <mergeCell ref="A2:I2"/>
    <mergeCell ref="A30:I30"/>
  </mergeCells>
  <hyperlinks>
    <hyperlink ref="A30:I30" location="View!A1" display="Return to Main Ratesheet"/>
  </hyperlinks>
  <pageMargins left="0.25" right="0.25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K81"/>
  <sheetViews>
    <sheetView workbookViewId="0">
      <selection activeCell="H6" sqref="H6"/>
    </sheetView>
  </sheetViews>
  <sheetFormatPr defaultRowHeight="15" x14ac:dyDescent="0.2"/>
  <cols>
    <col min="1" max="1" width="8.88671875" style="1"/>
    <col min="2" max="3" width="7.5546875" style="249" customWidth="1"/>
    <col min="4" max="4" width="8" style="249" customWidth="1"/>
    <col min="5" max="6" width="7.5546875" style="249" customWidth="1"/>
    <col min="7" max="7" width="8" style="249" customWidth="1"/>
    <col min="8" max="9" width="7.5546875" style="249" bestFit="1" customWidth="1"/>
    <col min="10" max="10" width="8" style="249" bestFit="1" customWidth="1"/>
    <col min="11" max="11" width="6.77734375" style="241" customWidth="1"/>
  </cols>
  <sheetData>
    <row r="1" spans="1:11" s="225" customFormat="1" ht="21" x14ac:dyDescent="0.35">
      <c r="A1" s="225" t="s">
        <v>128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</row>
    <row r="3" spans="1:11" s="228" customFormat="1" ht="18.75" x14ac:dyDescent="0.3">
      <c r="A3" s="229" t="s">
        <v>1</v>
      </c>
      <c r="B3" s="230" t="s">
        <v>129</v>
      </c>
      <c r="C3" s="231"/>
      <c r="D3" s="232"/>
      <c r="E3" s="232"/>
      <c r="F3" s="232"/>
      <c r="G3" s="232"/>
      <c r="H3" s="232"/>
      <c r="I3" s="232"/>
      <c r="J3" s="232"/>
      <c r="K3" s="233"/>
    </row>
    <row r="4" spans="1:11" s="234" customFormat="1" ht="30" x14ac:dyDescent="0.25">
      <c r="A4" s="210"/>
      <c r="B4" s="235" t="s">
        <v>130</v>
      </c>
      <c r="C4" s="235" t="s">
        <v>130</v>
      </c>
      <c r="D4" s="235" t="s">
        <v>130</v>
      </c>
      <c r="E4" s="235" t="s">
        <v>131</v>
      </c>
      <c r="F4" s="235" t="s">
        <v>131</v>
      </c>
      <c r="G4" s="235" t="s">
        <v>131</v>
      </c>
      <c r="H4" s="235" t="s">
        <v>132</v>
      </c>
      <c r="I4" s="235" t="s">
        <v>132</v>
      </c>
      <c r="J4" s="235" t="s">
        <v>132</v>
      </c>
      <c r="K4" s="236"/>
    </row>
    <row r="5" spans="1:11" s="234" customFormat="1" x14ac:dyDescent="0.25">
      <c r="A5" s="237" t="s">
        <v>90</v>
      </c>
      <c r="B5" s="238" t="s">
        <v>133</v>
      </c>
      <c r="C5" s="235" t="s">
        <v>134</v>
      </c>
      <c r="D5" s="235" t="s">
        <v>135</v>
      </c>
      <c r="E5" s="235" t="s">
        <v>133</v>
      </c>
      <c r="F5" s="235" t="s">
        <v>134</v>
      </c>
      <c r="G5" s="235" t="s">
        <v>135</v>
      </c>
      <c r="H5" s="235" t="s">
        <v>133</v>
      </c>
      <c r="I5" s="235" t="s">
        <v>134</v>
      </c>
      <c r="J5" s="235" t="s">
        <v>135</v>
      </c>
      <c r="K5" s="236"/>
    </row>
    <row r="6" spans="1:11" s="234" customFormat="1" ht="15.75" x14ac:dyDescent="0.25">
      <c r="A6" s="258">
        <v>0</v>
      </c>
      <c r="B6" s="259" t="s">
        <v>33</v>
      </c>
      <c r="C6" s="259" t="s">
        <v>33</v>
      </c>
      <c r="D6" s="259" t="s">
        <v>33</v>
      </c>
      <c r="E6" s="259" t="s">
        <v>33</v>
      </c>
      <c r="F6" s="259" t="s">
        <v>33</v>
      </c>
      <c r="G6" s="259" t="s">
        <v>33</v>
      </c>
      <c r="H6" s="259" t="s">
        <v>33</v>
      </c>
      <c r="I6" s="259" t="s">
        <v>33</v>
      </c>
      <c r="J6" s="259" t="s">
        <v>33</v>
      </c>
      <c r="K6" s="236"/>
    </row>
    <row r="7" spans="1:11" s="234" customFormat="1" ht="15.75" x14ac:dyDescent="0.25">
      <c r="A7" s="258">
        <v>1</v>
      </c>
      <c r="B7" s="259" t="s">
        <v>33</v>
      </c>
      <c r="C7" s="259" t="s">
        <v>33</v>
      </c>
      <c r="D7" s="259" t="s">
        <v>33</v>
      </c>
      <c r="E7" s="259" t="s">
        <v>33</v>
      </c>
      <c r="F7" s="259" t="s">
        <v>33</v>
      </c>
      <c r="G7" s="259" t="s">
        <v>33</v>
      </c>
      <c r="H7" s="259" t="s">
        <v>33</v>
      </c>
      <c r="I7" s="259" t="s">
        <v>33</v>
      </c>
      <c r="J7" s="259" t="s">
        <v>33</v>
      </c>
      <c r="K7" s="236"/>
    </row>
    <row r="8" spans="1:11" s="234" customFormat="1" ht="15.75" x14ac:dyDescent="0.25">
      <c r="A8" s="258">
        <v>2</v>
      </c>
      <c r="B8" s="259" t="s">
        <v>33</v>
      </c>
      <c r="C8" s="259" t="s">
        <v>33</v>
      </c>
      <c r="D8" s="259" t="s">
        <v>33</v>
      </c>
      <c r="E8" s="259" t="s">
        <v>33</v>
      </c>
      <c r="F8" s="259" t="s">
        <v>33</v>
      </c>
      <c r="G8" s="259" t="s">
        <v>33</v>
      </c>
      <c r="H8" s="259" t="s">
        <v>33</v>
      </c>
      <c r="I8" s="259" t="s">
        <v>33</v>
      </c>
      <c r="J8" s="259" t="s">
        <v>33</v>
      </c>
      <c r="K8" s="236"/>
    </row>
    <row r="9" spans="1:11" s="234" customFormat="1" ht="15.75" x14ac:dyDescent="0.25">
      <c r="A9" s="258">
        <v>3</v>
      </c>
      <c r="B9" s="259" t="s">
        <v>33</v>
      </c>
      <c r="C9" s="259" t="s">
        <v>33</v>
      </c>
      <c r="D9" s="259" t="s">
        <v>33</v>
      </c>
      <c r="E9" s="259" t="s">
        <v>33</v>
      </c>
      <c r="F9" s="259" t="s">
        <v>33</v>
      </c>
      <c r="G9" s="259" t="s">
        <v>33</v>
      </c>
      <c r="H9" s="259" t="s">
        <v>33</v>
      </c>
      <c r="I9" s="259" t="s">
        <v>33</v>
      </c>
      <c r="J9" s="259" t="s">
        <v>33</v>
      </c>
      <c r="K9" s="236"/>
    </row>
    <row r="10" spans="1:11" s="234" customFormat="1" ht="15.75" x14ac:dyDescent="0.25">
      <c r="A10" s="258">
        <v>4</v>
      </c>
      <c r="B10" s="259" t="s">
        <v>33</v>
      </c>
      <c r="C10" s="259" t="s">
        <v>33</v>
      </c>
      <c r="D10" s="259" t="s">
        <v>33</v>
      </c>
      <c r="E10" s="259" t="s">
        <v>33</v>
      </c>
      <c r="F10" s="259" t="s">
        <v>33</v>
      </c>
      <c r="G10" s="259" t="s">
        <v>33</v>
      </c>
      <c r="H10" s="259" t="s">
        <v>33</v>
      </c>
      <c r="I10" s="259" t="s">
        <v>33</v>
      </c>
      <c r="J10" s="259" t="s">
        <v>33</v>
      </c>
      <c r="K10" s="236"/>
    </row>
    <row r="11" spans="1:11" s="234" customFormat="1" ht="15.75" x14ac:dyDescent="0.25">
      <c r="A11" s="258">
        <v>5</v>
      </c>
      <c r="B11" s="259" t="s">
        <v>33</v>
      </c>
      <c r="C11" s="259" t="s">
        <v>33</v>
      </c>
      <c r="D11" s="259" t="s">
        <v>33</v>
      </c>
      <c r="E11" s="259" t="s">
        <v>33</v>
      </c>
      <c r="F11" s="259" t="s">
        <v>33</v>
      </c>
      <c r="G11" s="259" t="s">
        <v>33</v>
      </c>
      <c r="H11" s="259" t="s">
        <v>33</v>
      </c>
      <c r="I11" s="259" t="s">
        <v>33</v>
      </c>
      <c r="J11" s="259" t="s">
        <v>33</v>
      </c>
      <c r="K11" s="236"/>
    </row>
    <row r="12" spans="1:11" s="234" customFormat="1" ht="15.75" x14ac:dyDescent="0.25">
      <c r="A12" s="258">
        <v>6</v>
      </c>
      <c r="B12" s="259" t="s">
        <v>33</v>
      </c>
      <c r="C12" s="259" t="s">
        <v>33</v>
      </c>
      <c r="D12" s="259" t="s">
        <v>33</v>
      </c>
      <c r="E12" s="259" t="s">
        <v>33</v>
      </c>
      <c r="F12" s="259" t="s">
        <v>33</v>
      </c>
      <c r="G12" s="259" t="s">
        <v>33</v>
      </c>
      <c r="H12" s="259" t="s">
        <v>33</v>
      </c>
      <c r="I12" s="259" t="s">
        <v>33</v>
      </c>
      <c r="J12" s="259" t="s">
        <v>33</v>
      </c>
      <c r="K12" s="236"/>
    </row>
    <row r="13" spans="1:11" s="234" customFormat="1" ht="15.75" x14ac:dyDescent="0.25">
      <c r="A13" s="258">
        <v>7</v>
      </c>
      <c r="B13" s="259" t="s">
        <v>33</v>
      </c>
      <c r="C13" s="259" t="s">
        <v>33</v>
      </c>
      <c r="D13" s="259" t="s">
        <v>33</v>
      </c>
      <c r="E13" s="259" t="s">
        <v>33</v>
      </c>
      <c r="F13" s="259" t="s">
        <v>33</v>
      </c>
      <c r="G13" s="259" t="s">
        <v>33</v>
      </c>
      <c r="H13" s="259" t="s">
        <v>33</v>
      </c>
      <c r="I13" s="259" t="s">
        <v>33</v>
      </c>
      <c r="J13" s="259" t="s">
        <v>33</v>
      </c>
      <c r="K13" s="236"/>
    </row>
    <row r="14" spans="1:11" s="234" customFormat="1" ht="15.75" x14ac:dyDescent="0.25">
      <c r="A14" s="258">
        <v>8</v>
      </c>
      <c r="B14" s="259" t="s">
        <v>33</v>
      </c>
      <c r="C14" s="259" t="s">
        <v>33</v>
      </c>
      <c r="D14" s="259" t="s">
        <v>33</v>
      </c>
      <c r="E14" s="259" t="s">
        <v>33</v>
      </c>
      <c r="F14" s="259" t="s">
        <v>33</v>
      </c>
      <c r="G14" s="259" t="s">
        <v>33</v>
      </c>
      <c r="H14" s="259" t="s">
        <v>33</v>
      </c>
      <c r="I14" s="259" t="s">
        <v>33</v>
      </c>
      <c r="J14" s="259" t="s">
        <v>33</v>
      </c>
      <c r="K14" s="236"/>
    </row>
    <row r="15" spans="1:11" s="234" customFormat="1" ht="15.75" x14ac:dyDescent="0.25">
      <c r="A15" s="258">
        <v>9</v>
      </c>
      <c r="B15" s="259" t="s">
        <v>33</v>
      </c>
      <c r="C15" s="259" t="s">
        <v>33</v>
      </c>
      <c r="D15" s="259" t="s">
        <v>33</v>
      </c>
      <c r="E15" s="259" t="s">
        <v>33</v>
      </c>
      <c r="F15" s="259" t="s">
        <v>33</v>
      </c>
      <c r="G15" s="259" t="s">
        <v>33</v>
      </c>
      <c r="H15" s="259" t="s">
        <v>33</v>
      </c>
      <c r="I15" s="259" t="s">
        <v>33</v>
      </c>
      <c r="J15" s="259" t="s">
        <v>33</v>
      </c>
      <c r="K15" s="236"/>
    </row>
    <row r="16" spans="1:11" s="234" customFormat="1" ht="15.75" x14ac:dyDescent="0.25">
      <c r="A16" s="258">
        <v>10</v>
      </c>
      <c r="B16" s="259" t="s">
        <v>33</v>
      </c>
      <c r="C16" s="259" t="s">
        <v>33</v>
      </c>
      <c r="D16" s="259" t="s">
        <v>33</v>
      </c>
      <c r="E16" s="259" t="s">
        <v>33</v>
      </c>
      <c r="F16" s="259" t="s">
        <v>33</v>
      </c>
      <c r="G16" s="259" t="s">
        <v>33</v>
      </c>
      <c r="H16" s="259" t="s">
        <v>33</v>
      </c>
      <c r="I16" s="259" t="s">
        <v>33</v>
      </c>
      <c r="J16" s="259" t="s">
        <v>33</v>
      </c>
      <c r="K16" s="236"/>
    </row>
    <row r="17" spans="1:11" s="234" customFormat="1" ht="15.75" x14ac:dyDescent="0.25">
      <c r="A17" s="258">
        <v>11</v>
      </c>
      <c r="B17" s="259" t="s">
        <v>33</v>
      </c>
      <c r="C17" s="259" t="s">
        <v>33</v>
      </c>
      <c r="D17" s="259" t="s">
        <v>33</v>
      </c>
      <c r="E17" s="259" t="s">
        <v>33</v>
      </c>
      <c r="F17" s="259" t="s">
        <v>33</v>
      </c>
      <c r="G17" s="259" t="s">
        <v>33</v>
      </c>
      <c r="H17" s="259" t="s">
        <v>33</v>
      </c>
      <c r="I17" s="259" t="s">
        <v>33</v>
      </c>
      <c r="J17" s="259" t="s">
        <v>33</v>
      </c>
      <c r="K17" s="236"/>
    </row>
    <row r="18" spans="1:11" s="234" customFormat="1" ht="15.75" x14ac:dyDescent="0.25">
      <c r="A18" s="258">
        <v>12</v>
      </c>
      <c r="B18" s="259" t="s">
        <v>33</v>
      </c>
      <c r="C18" s="259" t="s">
        <v>33</v>
      </c>
      <c r="D18" s="259" t="s">
        <v>33</v>
      </c>
      <c r="E18" s="259" t="s">
        <v>33</v>
      </c>
      <c r="F18" s="259" t="s">
        <v>33</v>
      </c>
      <c r="G18" s="259" t="s">
        <v>33</v>
      </c>
      <c r="H18" s="259" t="s">
        <v>33</v>
      </c>
      <c r="I18" s="259" t="s">
        <v>33</v>
      </c>
      <c r="J18" s="259" t="s">
        <v>33</v>
      </c>
      <c r="K18" s="236"/>
    </row>
    <row r="19" spans="1:11" s="234" customFormat="1" ht="15.75" x14ac:dyDescent="0.25">
      <c r="A19" s="258">
        <v>13</v>
      </c>
      <c r="B19" s="259" t="s">
        <v>33</v>
      </c>
      <c r="C19" s="259" t="s">
        <v>33</v>
      </c>
      <c r="D19" s="259" t="s">
        <v>33</v>
      </c>
      <c r="E19" s="259" t="s">
        <v>33</v>
      </c>
      <c r="F19" s="259" t="s">
        <v>33</v>
      </c>
      <c r="G19" s="259" t="s">
        <v>33</v>
      </c>
      <c r="H19" s="259" t="s">
        <v>33</v>
      </c>
      <c r="I19" s="259" t="s">
        <v>33</v>
      </c>
      <c r="J19" s="259" t="s">
        <v>33</v>
      </c>
      <c r="K19" s="236"/>
    </row>
    <row r="20" spans="1:11" s="234" customFormat="1" ht="15.75" x14ac:dyDescent="0.25">
      <c r="A20" s="258">
        <v>14</v>
      </c>
      <c r="B20" s="259" t="s">
        <v>33</v>
      </c>
      <c r="C20" s="259" t="s">
        <v>33</v>
      </c>
      <c r="D20" s="259" t="s">
        <v>33</v>
      </c>
      <c r="E20" s="259" t="s">
        <v>33</v>
      </c>
      <c r="F20" s="259" t="s">
        <v>33</v>
      </c>
      <c r="G20" s="259" t="s">
        <v>33</v>
      </c>
      <c r="H20" s="259" t="s">
        <v>33</v>
      </c>
      <c r="I20" s="259" t="s">
        <v>33</v>
      </c>
      <c r="J20" s="259" t="s">
        <v>33</v>
      </c>
      <c r="K20" s="236"/>
    </row>
    <row r="21" spans="1:11" s="234" customFormat="1" ht="15.75" x14ac:dyDescent="0.25">
      <c r="A21" s="258">
        <v>15</v>
      </c>
      <c r="B21" s="259" t="s">
        <v>33</v>
      </c>
      <c r="C21" s="259" t="s">
        <v>33</v>
      </c>
      <c r="D21" s="259" t="s">
        <v>33</v>
      </c>
      <c r="E21" s="259" t="s">
        <v>33</v>
      </c>
      <c r="F21" s="259" t="s">
        <v>33</v>
      </c>
      <c r="G21" s="259" t="s">
        <v>33</v>
      </c>
      <c r="H21" s="259" t="s">
        <v>33</v>
      </c>
      <c r="I21" s="259" t="s">
        <v>33</v>
      </c>
      <c r="J21" s="259" t="s">
        <v>33</v>
      </c>
      <c r="K21" s="236"/>
    </row>
    <row r="22" spans="1:11" s="234" customFormat="1" ht="15.75" x14ac:dyDescent="0.25">
      <c r="A22" s="258">
        <v>16</v>
      </c>
      <c r="B22" s="259" t="s">
        <v>33</v>
      </c>
      <c r="C22" s="259" t="s">
        <v>33</v>
      </c>
      <c r="D22" s="259" t="s">
        <v>33</v>
      </c>
      <c r="E22" s="259" t="s">
        <v>33</v>
      </c>
      <c r="F22" s="259" t="s">
        <v>33</v>
      </c>
      <c r="G22" s="259" t="s">
        <v>33</v>
      </c>
      <c r="H22" s="259" t="s">
        <v>33</v>
      </c>
      <c r="I22" s="259" t="s">
        <v>33</v>
      </c>
      <c r="J22" s="259" t="s">
        <v>33</v>
      </c>
      <c r="K22" s="236"/>
    </row>
    <row r="23" spans="1:11" s="234" customFormat="1" ht="15.75" x14ac:dyDescent="0.25">
      <c r="A23" s="258">
        <v>17</v>
      </c>
      <c r="B23" s="259" t="s">
        <v>33</v>
      </c>
      <c r="C23" s="259" t="s">
        <v>33</v>
      </c>
      <c r="D23" s="259" t="s">
        <v>33</v>
      </c>
      <c r="E23" s="259" t="s">
        <v>33</v>
      </c>
      <c r="F23" s="259" t="s">
        <v>33</v>
      </c>
      <c r="G23" s="259" t="s">
        <v>33</v>
      </c>
      <c r="H23" s="259" t="s">
        <v>33</v>
      </c>
      <c r="I23" s="259" t="s">
        <v>33</v>
      </c>
      <c r="J23" s="259" t="s">
        <v>33</v>
      </c>
      <c r="K23" s="236"/>
    </row>
    <row r="24" spans="1:11" x14ac:dyDescent="0.2">
      <c r="A24" s="239">
        <v>18</v>
      </c>
      <c r="B24" s="259" t="s">
        <v>33</v>
      </c>
      <c r="C24" s="259" t="s">
        <v>33</v>
      </c>
      <c r="D24" s="259" t="s">
        <v>33</v>
      </c>
      <c r="E24" s="259" t="s">
        <v>33</v>
      </c>
      <c r="F24" s="259" t="s">
        <v>33</v>
      </c>
      <c r="G24" s="259" t="s">
        <v>33</v>
      </c>
      <c r="H24" s="259" t="s">
        <v>33</v>
      </c>
      <c r="I24" s="259" t="s">
        <v>33</v>
      </c>
      <c r="J24" s="259" t="s">
        <v>33</v>
      </c>
    </row>
    <row r="25" spans="1:11" x14ac:dyDescent="0.2">
      <c r="A25" s="242">
        <f>A24+1</f>
        <v>19</v>
      </c>
      <c r="B25" s="259" t="s">
        <v>33</v>
      </c>
      <c r="C25" s="259" t="s">
        <v>33</v>
      </c>
      <c r="D25" s="259" t="s">
        <v>33</v>
      </c>
      <c r="E25" s="259" t="s">
        <v>33</v>
      </c>
      <c r="F25" s="259" t="s">
        <v>33</v>
      </c>
      <c r="G25" s="259" t="s">
        <v>33</v>
      </c>
      <c r="H25" s="259" t="s">
        <v>33</v>
      </c>
      <c r="I25" s="259" t="s">
        <v>33</v>
      </c>
      <c r="J25" s="259" t="s">
        <v>33</v>
      </c>
    </row>
    <row r="26" spans="1:11" x14ac:dyDescent="0.2">
      <c r="A26" s="239">
        <f t="shared" ref="A26:A81" si="0">A25+1</f>
        <v>20</v>
      </c>
      <c r="B26" s="259" t="s">
        <v>33</v>
      </c>
      <c r="C26" s="259" t="s">
        <v>33</v>
      </c>
      <c r="D26" s="259" t="s">
        <v>33</v>
      </c>
      <c r="E26" s="259" t="s">
        <v>33</v>
      </c>
      <c r="F26" s="259" t="s">
        <v>33</v>
      </c>
      <c r="G26" s="259" t="s">
        <v>33</v>
      </c>
      <c r="H26" s="259" t="s">
        <v>33</v>
      </c>
      <c r="I26" s="259" t="s">
        <v>33</v>
      </c>
      <c r="J26" s="259" t="s">
        <v>33</v>
      </c>
    </row>
    <row r="27" spans="1:11" x14ac:dyDescent="0.2">
      <c r="A27" s="242">
        <f t="shared" si="0"/>
        <v>21</v>
      </c>
      <c r="B27" s="259" t="s">
        <v>33</v>
      </c>
      <c r="C27" s="259" t="s">
        <v>33</v>
      </c>
      <c r="D27" s="259" t="s">
        <v>33</v>
      </c>
      <c r="E27" s="259" t="s">
        <v>33</v>
      </c>
      <c r="F27" s="259" t="s">
        <v>33</v>
      </c>
      <c r="G27" s="259" t="s">
        <v>33</v>
      </c>
      <c r="H27" s="259" t="s">
        <v>33</v>
      </c>
      <c r="I27" s="259" t="s">
        <v>33</v>
      </c>
      <c r="J27" s="259" t="s">
        <v>33</v>
      </c>
    </row>
    <row r="28" spans="1:11" x14ac:dyDescent="0.2">
      <c r="A28" s="239">
        <f t="shared" si="0"/>
        <v>22</v>
      </c>
      <c r="B28" s="259" t="s">
        <v>33</v>
      </c>
      <c r="C28" s="259" t="s">
        <v>33</v>
      </c>
      <c r="D28" s="259" t="s">
        <v>33</v>
      </c>
      <c r="E28" s="259" t="s">
        <v>33</v>
      </c>
      <c r="F28" s="259" t="s">
        <v>33</v>
      </c>
      <c r="G28" s="259" t="s">
        <v>33</v>
      </c>
      <c r="H28" s="259" t="s">
        <v>33</v>
      </c>
      <c r="I28" s="259" t="s">
        <v>33</v>
      </c>
      <c r="J28" s="259" t="s">
        <v>33</v>
      </c>
    </row>
    <row r="29" spans="1:11" x14ac:dyDescent="0.2">
      <c r="A29" s="242">
        <f t="shared" si="0"/>
        <v>23</v>
      </c>
      <c r="B29" s="259" t="s">
        <v>33</v>
      </c>
      <c r="C29" s="259" t="s">
        <v>33</v>
      </c>
      <c r="D29" s="259" t="s">
        <v>33</v>
      </c>
      <c r="E29" s="259" t="s">
        <v>33</v>
      </c>
      <c r="F29" s="259" t="s">
        <v>33</v>
      </c>
      <c r="G29" s="259" t="s">
        <v>33</v>
      </c>
      <c r="H29" s="259" t="s">
        <v>33</v>
      </c>
      <c r="I29" s="259" t="s">
        <v>33</v>
      </c>
      <c r="J29" s="259" t="s">
        <v>33</v>
      </c>
    </row>
    <row r="30" spans="1:11" x14ac:dyDescent="0.2">
      <c r="A30" s="239">
        <f t="shared" si="0"/>
        <v>24</v>
      </c>
      <c r="B30" s="259" t="s">
        <v>33</v>
      </c>
      <c r="C30" s="259" t="s">
        <v>33</v>
      </c>
      <c r="D30" s="259" t="s">
        <v>33</v>
      </c>
      <c r="E30" s="259" t="s">
        <v>33</v>
      </c>
      <c r="F30" s="259" t="s">
        <v>33</v>
      </c>
      <c r="G30" s="259" t="s">
        <v>33</v>
      </c>
      <c r="H30" s="259" t="s">
        <v>33</v>
      </c>
      <c r="I30" s="259" t="s">
        <v>33</v>
      </c>
      <c r="J30" s="259" t="s">
        <v>33</v>
      </c>
    </row>
    <row r="31" spans="1:11" x14ac:dyDescent="0.2">
      <c r="A31" s="242">
        <f t="shared" si="0"/>
        <v>25</v>
      </c>
      <c r="B31" s="259" t="s">
        <v>33</v>
      </c>
      <c r="C31" s="259" t="s">
        <v>33</v>
      </c>
      <c r="D31" s="259" t="s">
        <v>33</v>
      </c>
      <c r="E31" s="259" t="s">
        <v>33</v>
      </c>
      <c r="F31" s="259" t="s">
        <v>33</v>
      </c>
      <c r="G31" s="259" t="s">
        <v>33</v>
      </c>
      <c r="H31" s="259" t="s">
        <v>33</v>
      </c>
      <c r="I31" s="259" t="s">
        <v>33</v>
      </c>
      <c r="J31" s="259" t="s">
        <v>33</v>
      </c>
    </row>
    <row r="32" spans="1:11" x14ac:dyDescent="0.2">
      <c r="A32" s="239">
        <f t="shared" si="0"/>
        <v>26</v>
      </c>
      <c r="B32" s="259" t="s">
        <v>33</v>
      </c>
      <c r="C32" s="259" t="s">
        <v>33</v>
      </c>
      <c r="D32" s="259" t="s">
        <v>33</v>
      </c>
      <c r="E32" s="259" t="s">
        <v>33</v>
      </c>
      <c r="F32" s="259" t="s">
        <v>33</v>
      </c>
      <c r="G32" s="259" t="s">
        <v>33</v>
      </c>
      <c r="H32" s="259" t="s">
        <v>33</v>
      </c>
      <c r="I32" s="259" t="s">
        <v>33</v>
      </c>
      <c r="J32" s="259" t="s">
        <v>33</v>
      </c>
    </row>
    <row r="33" spans="1:10" x14ac:dyDescent="0.2">
      <c r="A33" s="242">
        <f t="shared" si="0"/>
        <v>27</v>
      </c>
      <c r="B33" s="259" t="s">
        <v>33</v>
      </c>
      <c r="C33" s="259" t="s">
        <v>33</v>
      </c>
      <c r="D33" s="259" t="s">
        <v>33</v>
      </c>
      <c r="E33" s="259" t="s">
        <v>33</v>
      </c>
      <c r="F33" s="259" t="s">
        <v>33</v>
      </c>
      <c r="G33" s="259" t="s">
        <v>33</v>
      </c>
      <c r="H33" s="259" t="s">
        <v>33</v>
      </c>
      <c r="I33" s="259" t="s">
        <v>33</v>
      </c>
      <c r="J33" s="259" t="s">
        <v>33</v>
      </c>
    </row>
    <row r="34" spans="1:10" x14ac:dyDescent="0.2">
      <c r="A34" s="239">
        <f t="shared" si="0"/>
        <v>28</v>
      </c>
      <c r="B34" s="259" t="s">
        <v>33</v>
      </c>
      <c r="C34" s="259" t="s">
        <v>33</v>
      </c>
      <c r="D34" s="259" t="s">
        <v>33</v>
      </c>
      <c r="E34" s="259" t="s">
        <v>33</v>
      </c>
      <c r="F34" s="259" t="s">
        <v>33</v>
      </c>
      <c r="G34" s="259" t="s">
        <v>33</v>
      </c>
      <c r="H34" s="259" t="s">
        <v>33</v>
      </c>
      <c r="I34" s="259" t="s">
        <v>33</v>
      </c>
      <c r="J34" s="259" t="s">
        <v>33</v>
      </c>
    </row>
    <row r="35" spans="1:10" x14ac:dyDescent="0.2">
      <c r="A35" s="242">
        <f t="shared" si="0"/>
        <v>29</v>
      </c>
      <c r="B35" s="259" t="s">
        <v>33</v>
      </c>
      <c r="C35" s="259" t="s">
        <v>33</v>
      </c>
      <c r="D35" s="259" t="s">
        <v>33</v>
      </c>
      <c r="E35" s="259" t="s">
        <v>33</v>
      </c>
      <c r="F35" s="259" t="s">
        <v>33</v>
      </c>
      <c r="G35" s="259" t="s">
        <v>33</v>
      </c>
      <c r="H35" s="259" t="s">
        <v>33</v>
      </c>
      <c r="I35" s="259" t="s">
        <v>33</v>
      </c>
      <c r="J35" s="259" t="s">
        <v>33</v>
      </c>
    </row>
    <row r="36" spans="1:10" x14ac:dyDescent="0.2">
      <c r="A36" s="239">
        <f t="shared" si="0"/>
        <v>30</v>
      </c>
      <c r="B36" s="244">
        <v>24.33</v>
      </c>
      <c r="C36" s="244">
        <v>23.88</v>
      </c>
      <c r="D36" s="244">
        <v>22.17</v>
      </c>
      <c r="E36" s="244">
        <v>28.3</v>
      </c>
      <c r="F36" s="244">
        <v>28.19</v>
      </c>
      <c r="G36" s="244">
        <v>26.51</v>
      </c>
      <c r="H36" s="244">
        <v>24.96</v>
      </c>
      <c r="I36" s="244">
        <v>24.75</v>
      </c>
      <c r="J36" s="244">
        <v>23.08</v>
      </c>
    </row>
    <row r="37" spans="1:10" x14ac:dyDescent="0.2">
      <c r="A37" s="242">
        <f t="shared" si="0"/>
        <v>31</v>
      </c>
      <c r="B37" s="243">
        <v>24.71</v>
      </c>
      <c r="C37" s="243">
        <v>24.38</v>
      </c>
      <c r="D37" s="243">
        <v>22.51</v>
      </c>
      <c r="E37" s="243">
        <v>28.77</v>
      </c>
      <c r="F37" s="243">
        <v>28.8</v>
      </c>
      <c r="G37" s="243">
        <v>26.96</v>
      </c>
      <c r="H37" s="243">
        <v>25.48</v>
      </c>
      <c r="I37" s="243">
        <v>25.28</v>
      </c>
      <c r="J37" s="243">
        <v>23.45</v>
      </c>
    </row>
    <row r="38" spans="1:10" x14ac:dyDescent="0.2">
      <c r="A38" s="239">
        <f t="shared" si="0"/>
        <v>32</v>
      </c>
      <c r="B38" s="244">
        <v>25.08</v>
      </c>
      <c r="C38" s="244">
        <v>24.89</v>
      </c>
      <c r="D38" s="244">
        <v>22.85</v>
      </c>
      <c r="E38" s="244">
        <v>29.23</v>
      </c>
      <c r="F38" s="244">
        <v>29.43</v>
      </c>
      <c r="G38" s="244">
        <v>27.42</v>
      </c>
      <c r="H38" s="244">
        <v>25.99</v>
      </c>
      <c r="I38" s="244">
        <v>25.82</v>
      </c>
      <c r="J38" s="244">
        <v>23.82</v>
      </c>
    </row>
    <row r="39" spans="1:10" x14ac:dyDescent="0.2">
      <c r="A39" s="242">
        <f t="shared" si="0"/>
        <v>33</v>
      </c>
      <c r="B39" s="243">
        <v>25.46</v>
      </c>
      <c r="C39" s="243">
        <v>25.4</v>
      </c>
      <c r="D39" s="243">
        <v>23.2</v>
      </c>
      <c r="E39" s="243">
        <v>29.71</v>
      </c>
      <c r="F39" s="243">
        <v>30.06</v>
      </c>
      <c r="G39" s="243">
        <v>27.89</v>
      </c>
      <c r="H39" s="243">
        <v>26.53</v>
      </c>
      <c r="I39" s="243">
        <v>26.35</v>
      </c>
      <c r="J39" s="243">
        <v>24.2</v>
      </c>
    </row>
    <row r="40" spans="1:10" x14ac:dyDescent="0.2">
      <c r="A40" s="239">
        <f t="shared" si="0"/>
        <v>34</v>
      </c>
      <c r="B40" s="244">
        <v>25.84</v>
      </c>
      <c r="C40" s="244">
        <v>25.93</v>
      </c>
      <c r="D40" s="244">
        <v>23.55</v>
      </c>
      <c r="E40" s="244">
        <v>30.19</v>
      </c>
      <c r="F40" s="244">
        <v>30.72</v>
      </c>
      <c r="G40" s="244">
        <v>28.36</v>
      </c>
      <c r="H40" s="244">
        <v>27.06</v>
      </c>
      <c r="I40" s="244">
        <v>26.92</v>
      </c>
      <c r="J40" s="244">
        <v>24.58</v>
      </c>
    </row>
    <row r="41" spans="1:10" x14ac:dyDescent="0.2">
      <c r="A41" s="242">
        <f t="shared" si="0"/>
        <v>35</v>
      </c>
      <c r="B41" s="243">
        <v>26.24</v>
      </c>
      <c r="C41" s="243">
        <v>26.47</v>
      </c>
      <c r="D41" s="243">
        <v>23.91</v>
      </c>
      <c r="E41" s="243">
        <v>30.69</v>
      </c>
      <c r="F41" s="243">
        <v>31.39</v>
      </c>
      <c r="G41" s="243">
        <v>28.85</v>
      </c>
      <c r="H41" s="243">
        <v>27.62</v>
      </c>
      <c r="I41" s="243">
        <v>27.49</v>
      </c>
      <c r="J41" s="243">
        <v>24.98</v>
      </c>
    </row>
    <row r="42" spans="1:10" x14ac:dyDescent="0.2">
      <c r="A42" s="239">
        <f t="shared" si="0"/>
        <v>36</v>
      </c>
      <c r="B42" s="244">
        <v>27.17</v>
      </c>
      <c r="C42" s="244">
        <v>27.39</v>
      </c>
      <c r="D42" s="244">
        <v>24.4</v>
      </c>
      <c r="E42" s="244">
        <v>31.86</v>
      </c>
      <c r="F42" s="244">
        <v>32.51</v>
      </c>
      <c r="G42" s="244">
        <v>29.54</v>
      </c>
      <c r="H42" s="244">
        <v>28.58</v>
      </c>
      <c r="I42" s="244">
        <v>28.46</v>
      </c>
      <c r="J42" s="244">
        <v>25.54</v>
      </c>
    </row>
    <row r="43" spans="1:10" x14ac:dyDescent="0.2">
      <c r="A43" s="242">
        <f t="shared" si="0"/>
        <v>37</v>
      </c>
      <c r="B43" s="243">
        <v>28.14</v>
      </c>
      <c r="C43" s="243">
        <v>28.34</v>
      </c>
      <c r="D43" s="243">
        <v>24.89</v>
      </c>
      <c r="E43" s="243">
        <v>33.08</v>
      </c>
      <c r="F43" s="243">
        <v>33.68</v>
      </c>
      <c r="G43" s="243">
        <v>30.24</v>
      </c>
      <c r="H43" s="243">
        <v>29.58</v>
      </c>
      <c r="I43" s="243">
        <v>29.47</v>
      </c>
      <c r="J43" s="243">
        <v>26.09</v>
      </c>
    </row>
    <row r="44" spans="1:10" x14ac:dyDescent="0.2">
      <c r="A44" s="239">
        <f t="shared" si="0"/>
        <v>38</v>
      </c>
      <c r="B44" s="244">
        <v>29.15</v>
      </c>
      <c r="C44" s="244">
        <v>29.32</v>
      </c>
      <c r="D44" s="244">
        <v>25.39</v>
      </c>
      <c r="E44" s="244">
        <v>34.35</v>
      </c>
      <c r="F44" s="244">
        <v>34.89</v>
      </c>
      <c r="G44" s="244">
        <v>30.96</v>
      </c>
      <c r="H44" s="244">
        <v>30.63</v>
      </c>
      <c r="I44" s="244">
        <v>30.52</v>
      </c>
      <c r="J44" s="244">
        <v>26.67</v>
      </c>
    </row>
    <row r="45" spans="1:10" x14ac:dyDescent="0.2">
      <c r="A45" s="242">
        <f t="shared" si="0"/>
        <v>39</v>
      </c>
      <c r="B45" s="243">
        <v>30.19</v>
      </c>
      <c r="C45" s="243">
        <v>30.34</v>
      </c>
      <c r="D45" s="243">
        <v>25.9</v>
      </c>
      <c r="E45" s="243">
        <v>35.659999999999997</v>
      </c>
      <c r="F45" s="243">
        <v>36.14</v>
      </c>
      <c r="G45" s="243">
        <v>31.69</v>
      </c>
      <c r="H45" s="243">
        <v>31.7</v>
      </c>
      <c r="I45" s="243">
        <v>31.6</v>
      </c>
      <c r="J45" s="243">
        <v>27.26</v>
      </c>
    </row>
    <row r="46" spans="1:10" x14ac:dyDescent="0.2">
      <c r="A46" s="239">
        <f t="shared" si="0"/>
        <v>40</v>
      </c>
      <c r="B46" s="244">
        <v>31.27</v>
      </c>
      <c r="C46" s="244">
        <v>31.4</v>
      </c>
      <c r="D46" s="244">
        <v>26.43</v>
      </c>
      <c r="E46" s="244">
        <v>37.020000000000003</v>
      </c>
      <c r="F46" s="244">
        <v>37.44</v>
      </c>
      <c r="G46" s="244">
        <v>32.450000000000003</v>
      </c>
      <c r="H46" s="244">
        <v>32.799999999999997</v>
      </c>
      <c r="I46" s="244">
        <v>32.72</v>
      </c>
      <c r="J46" s="244">
        <v>27.86</v>
      </c>
    </row>
    <row r="47" spans="1:10" x14ac:dyDescent="0.2">
      <c r="A47" s="242">
        <f t="shared" si="0"/>
        <v>41</v>
      </c>
      <c r="B47" s="243">
        <v>32.380000000000003</v>
      </c>
      <c r="C47" s="243">
        <v>32.5</v>
      </c>
      <c r="D47" s="243">
        <v>26.97</v>
      </c>
      <c r="E47" s="243">
        <v>38.44</v>
      </c>
      <c r="F47" s="243">
        <v>38.79</v>
      </c>
      <c r="G47" s="243">
        <v>33.229999999999997</v>
      </c>
      <c r="H47" s="243">
        <v>33.950000000000003</v>
      </c>
      <c r="I47" s="243">
        <v>33.89</v>
      </c>
      <c r="J47" s="243">
        <v>28.48</v>
      </c>
    </row>
    <row r="48" spans="1:10" x14ac:dyDescent="0.2">
      <c r="A48" s="239">
        <f t="shared" si="0"/>
        <v>42</v>
      </c>
      <c r="B48" s="244">
        <v>33.54</v>
      </c>
      <c r="C48" s="244">
        <v>33.630000000000003</v>
      </c>
      <c r="D48" s="244">
        <v>27.52</v>
      </c>
      <c r="E48" s="244">
        <v>39.9</v>
      </c>
      <c r="F48" s="244">
        <v>40.18</v>
      </c>
      <c r="G48" s="244">
        <v>34.020000000000003</v>
      </c>
      <c r="H48" s="244">
        <v>35.14</v>
      </c>
      <c r="I48" s="244">
        <v>35.090000000000003</v>
      </c>
      <c r="J48" s="244">
        <v>29.11</v>
      </c>
    </row>
    <row r="49" spans="1:11" x14ac:dyDescent="0.2">
      <c r="A49" s="242">
        <f t="shared" si="0"/>
        <v>43</v>
      </c>
      <c r="B49" s="243">
        <v>34.75</v>
      </c>
      <c r="C49" s="243">
        <v>34.799999999999997</v>
      </c>
      <c r="D49" s="243">
        <v>28.08</v>
      </c>
      <c r="E49" s="243">
        <v>41.44</v>
      </c>
      <c r="F49" s="243">
        <v>41.62</v>
      </c>
      <c r="G49" s="243">
        <v>34.840000000000003</v>
      </c>
      <c r="H49" s="243">
        <v>36.380000000000003</v>
      </c>
      <c r="I49" s="243">
        <v>36.340000000000003</v>
      </c>
      <c r="J49" s="243">
        <v>29.76</v>
      </c>
    </row>
    <row r="50" spans="1:11" s="248" customFormat="1" x14ac:dyDescent="0.2">
      <c r="A50" s="245">
        <f t="shared" si="0"/>
        <v>44</v>
      </c>
      <c r="B50" s="246">
        <v>35.99</v>
      </c>
      <c r="C50" s="246">
        <v>36.020000000000003</v>
      </c>
      <c r="D50" s="246">
        <v>28.64</v>
      </c>
      <c r="E50" s="246">
        <v>43.02</v>
      </c>
      <c r="F50" s="246">
        <v>43.12</v>
      </c>
      <c r="G50" s="246">
        <v>35.659999999999997</v>
      </c>
      <c r="H50" s="246">
        <v>37.65</v>
      </c>
      <c r="I50" s="246">
        <v>37.630000000000003</v>
      </c>
      <c r="J50" s="246">
        <v>30.41</v>
      </c>
      <c r="K50" s="247"/>
    </row>
    <row r="51" spans="1:11" x14ac:dyDescent="0.2">
      <c r="A51" s="242">
        <f t="shared" si="0"/>
        <v>45</v>
      </c>
      <c r="B51" s="243">
        <v>37.270000000000003</v>
      </c>
      <c r="C51" s="243">
        <v>37.270000000000003</v>
      </c>
      <c r="D51" s="243">
        <v>29.23</v>
      </c>
      <c r="E51" s="243">
        <v>44.67</v>
      </c>
      <c r="F51" s="243">
        <v>44.67</v>
      </c>
      <c r="G51" s="243">
        <v>36.520000000000003</v>
      </c>
      <c r="H51" s="243">
        <v>38.97</v>
      </c>
      <c r="I51" s="243">
        <v>38.97</v>
      </c>
      <c r="J51" s="243">
        <v>31.09</v>
      </c>
    </row>
    <row r="52" spans="1:11" s="248" customFormat="1" x14ac:dyDescent="0.2">
      <c r="A52" s="245">
        <f t="shared" si="0"/>
        <v>46</v>
      </c>
      <c r="B52" s="246">
        <v>38.04</v>
      </c>
      <c r="C52" s="246">
        <v>39.99</v>
      </c>
      <c r="D52" s="246">
        <v>30.04</v>
      </c>
      <c r="E52" s="246">
        <v>45.74</v>
      </c>
      <c r="F52" s="246">
        <v>47.86</v>
      </c>
      <c r="G52" s="246">
        <v>37.67</v>
      </c>
      <c r="H52" s="246">
        <v>39.880000000000003</v>
      </c>
      <c r="I52" s="246">
        <v>41.81</v>
      </c>
      <c r="J52" s="246">
        <v>32.04</v>
      </c>
      <c r="K52" s="247"/>
    </row>
    <row r="53" spans="1:11" x14ac:dyDescent="0.2">
      <c r="A53" s="242">
        <f t="shared" si="0"/>
        <v>47</v>
      </c>
      <c r="B53" s="243">
        <v>38.85</v>
      </c>
      <c r="C53" s="243">
        <v>42.9</v>
      </c>
      <c r="D53" s="243">
        <v>30.87</v>
      </c>
      <c r="E53" s="243">
        <v>46.85</v>
      </c>
      <c r="F53" s="243">
        <v>51.28</v>
      </c>
      <c r="G53" s="243">
        <v>38.86</v>
      </c>
      <c r="H53" s="243">
        <v>40.81</v>
      </c>
      <c r="I53" s="243">
        <v>44.86</v>
      </c>
      <c r="J53" s="243">
        <v>33.020000000000003</v>
      </c>
    </row>
    <row r="54" spans="1:11" s="248" customFormat="1" x14ac:dyDescent="0.2">
      <c r="A54" s="245">
        <f t="shared" si="0"/>
        <v>48</v>
      </c>
      <c r="B54" s="246">
        <v>39.65</v>
      </c>
      <c r="C54" s="246">
        <v>46.04</v>
      </c>
      <c r="D54" s="246">
        <v>31.72</v>
      </c>
      <c r="E54" s="246">
        <v>47.97</v>
      </c>
      <c r="F54" s="246">
        <v>54.96</v>
      </c>
      <c r="G54" s="246">
        <v>40.08</v>
      </c>
      <c r="H54" s="246">
        <v>41.77</v>
      </c>
      <c r="I54" s="246">
        <v>48.15</v>
      </c>
      <c r="J54" s="246">
        <v>34.04</v>
      </c>
      <c r="K54" s="247"/>
    </row>
    <row r="55" spans="1:11" x14ac:dyDescent="0.2">
      <c r="A55" s="242">
        <f t="shared" si="0"/>
        <v>49</v>
      </c>
      <c r="B55" s="243">
        <v>40.479999999999997</v>
      </c>
      <c r="C55" s="243">
        <v>49.4</v>
      </c>
      <c r="D55" s="243">
        <v>32.590000000000003</v>
      </c>
      <c r="E55" s="243">
        <v>49.12</v>
      </c>
      <c r="F55" s="243">
        <v>58.89</v>
      </c>
      <c r="G55" s="243">
        <v>41.34</v>
      </c>
      <c r="H55" s="243">
        <v>42.74</v>
      </c>
      <c r="I55" s="243">
        <v>51.66</v>
      </c>
      <c r="J55" s="243">
        <v>35.08</v>
      </c>
    </row>
    <row r="56" spans="1:11" s="248" customFormat="1" x14ac:dyDescent="0.2">
      <c r="A56" s="245">
        <f t="shared" si="0"/>
        <v>50</v>
      </c>
      <c r="B56" s="246">
        <v>41.33</v>
      </c>
      <c r="C56" s="246">
        <v>53.01</v>
      </c>
      <c r="D56" s="246">
        <v>33.5</v>
      </c>
      <c r="E56" s="246">
        <v>50.31</v>
      </c>
      <c r="F56" s="246">
        <v>63.1</v>
      </c>
      <c r="G56" s="246">
        <v>42.65</v>
      </c>
      <c r="H56" s="246">
        <v>43.75</v>
      </c>
      <c r="I56" s="246">
        <v>53.46</v>
      </c>
      <c r="J56" s="246">
        <v>36.159999999999997</v>
      </c>
      <c r="K56" s="247"/>
    </row>
    <row r="57" spans="1:11" x14ac:dyDescent="0.2">
      <c r="A57" s="242">
        <f t="shared" si="0"/>
        <v>51</v>
      </c>
      <c r="B57" s="243">
        <v>42.19</v>
      </c>
      <c r="C57" s="259" t="s">
        <v>33</v>
      </c>
      <c r="D57" s="243">
        <v>34.43</v>
      </c>
      <c r="E57" s="243">
        <v>51.51</v>
      </c>
      <c r="F57" s="259" t="s">
        <v>33</v>
      </c>
      <c r="G57" s="243">
        <v>44</v>
      </c>
      <c r="H57" s="243">
        <v>44.77</v>
      </c>
      <c r="I57" s="259" t="s">
        <v>33</v>
      </c>
      <c r="J57" s="243">
        <v>37.28</v>
      </c>
    </row>
    <row r="58" spans="1:11" s="248" customFormat="1" x14ac:dyDescent="0.2">
      <c r="A58" s="245">
        <f t="shared" si="0"/>
        <v>52</v>
      </c>
      <c r="B58" s="246">
        <v>43.08</v>
      </c>
      <c r="C58" s="259" t="s">
        <v>33</v>
      </c>
      <c r="D58" s="246">
        <v>35.380000000000003</v>
      </c>
      <c r="E58" s="246">
        <v>52.76</v>
      </c>
      <c r="F58" s="259" t="s">
        <v>33</v>
      </c>
      <c r="G58" s="246">
        <v>45.39</v>
      </c>
      <c r="H58" s="246">
        <v>45.82</v>
      </c>
      <c r="I58" s="259" t="s">
        <v>33</v>
      </c>
      <c r="J58" s="246">
        <v>38.42</v>
      </c>
      <c r="K58" s="247"/>
    </row>
    <row r="59" spans="1:11" x14ac:dyDescent="0.2">
      <c r="A59" s="242">
        <f t="shared" si="0"/>
        <v>53</v>
      </c>
      <c r="B59" s="243">
        <v>43.98</v>
      </c>
      <c r="C59" s="259" t="s">
        <v>33</v>
      </c>
      <c r="D59" s="243">
        <v>36.36</v>
      </c>
      <c r="E59" s="243">
        <v>54.03</v>
      </c>
      <c r="F59" s="259" t="s">
        <v>33</v>
      </c>
      <c r="G59" s="243">
        <v>46.82</v>
      </c>
      <c r="H59" s="243">
        <v>46.89</v>
      </c>
      <c r="I59" s="259" t="s">
        <v>33</v>
      </c>
      <c r="J59" s="243">
        <v>39.6</v>
      </c>
    </row>
    <row r="60" spans="1:11" s="248" customFormat="1" x14ac:dyDescent="0.2">
      <c r="A60" s="245">
        <f t="shared" si="0"/>
        <v>54</v>
      </c>
      <c r="B60" s="246">
        <v>44.91</v>
      </c>
      <c r="C60" s="259" t="s">
        <v>33</v>
      </c>
      <c r="D60" s="246">
        <v>37.369999999999997</v>
      </c>
      <c r="E60" s="246">
        <v>55.34</v>
      </c>
      <c r="F60" s="259" t="s">
        <v>33</v>
      </c>
      <c r="G60" s="246">
        <v>48.3</v>
      </c>
      <c r="H60" s="246">
        <v>48</v>
      </c>
      <c r="I60" s="259" t="s">
        <v>33</v>
      </c>
      <c r="J60" s="246">
        <v>40.82</v>
      </c>
      <c r="K60" s="247"/>
    </row>
    <row r="61" spans="1:11" x14ac:dyDescent="0.2">
      <c r="A61" s="242">
        <f t="shared" si="0"/>
        <v>55</v>
      </c>
      <c r="B61" s="243">
        <v>45.85</v>
      </c>
      <c r="C61" s="259" t="s">
        <v>33</v>
      </c>
      <c r="D61" s="243">
        <v>38.4</v>
      </c>
      <c r="E61" s="243">
        <v>56.67</v>
      </c>
      <c r="F61" s="259" t="s">
        <v>33</v>
      </c>
      <c r="G61" s="243">
        <v>49.82</v>
      </c>
      <c r="H61" s="243">
        <v>49.12</v>
      </c>
      <c r="I61" s="259" t="s">
        <v>33</v>
      </c>
      <c r="J61" s="243">
        <v>42.07</v>
      </c>
    </row>
    <row r="62" spans="1:11" s="248" customFormat="1" x14ac:dyDescent="0.2">
      <c r="A62" s="245">
        <f t="shared" si="0"/>
        <v>56</v>
      </c>
      <c r="B62" s="246">
        <v>47.08</v>
      </c>
      <c r="C62" s="259" t="s">
        <v>33</v>
      </c>
      <c r="D62" s="246">
        <v>39.79</v>
      </c>
      <c r="E62" s="246">
        <v>58.75</v>
      </c>
      <c r="F62" s="259" t="s">
        <v>33</v>
      </c>
      <c r="G62" s="246">
        <v>52.08</v>
      </c>
      <c r="H62" s="246">
        <v>50.66</v>
      </c>
      <c r="I62" s="259" t="s">
        <v>33</v>
      </c>
      <c r="J62" s="246">
        <v>43.77</v>
      </c>
      <c r="K62" s="247"/>
    </row>
    <row r="63" spans="1:11" x14ac:dyDescent="0.2">
      <c r="A63" s="242">
        <f t="shared" si="0"/>
        <v>57</v>
      </c>
      <c r="B63" s="243">
        <v>48.36</v>
      </c>
      <c r="C63" s="259" t="s">
        <v>33</v>
      </c>
      <c r="D63" s="243">
        <v>41.21</v>
      </c>
      <c r="E63" s="243">
        <v>60.91</v>
      </c>
      <c r="F63" s="259" t="s">
        <v>33</v>
      </c>
      <c r="G63" s="243">
        <v>54.42</v>
      </c>
      <c r="H63" s="243">
        <v>52.26</v>
      </c>
      <c r="I63" s="259" t="s">
        <v>33</v>
      </c>
      <c r="J63" s="243">
        <v>45.54</v>
      </c>
    </row>
    <row r="64" spans="1:11" s="248" customFormat="1" x14ac:dyDescent="0.2">
      <c r="A64" s="245">
        <f t="shared" si="0"/>
        <v>58</v>
      </c>
      <c r="B64" s="246">
        <v>49.66</v>
      </c>
      <c r="C64" s="259" t="s">
        <v>33</v>
      </c>
      <c r="D64" s="246">
        <v>42.7</v>
      </c>
      <c r="E64" s="246">
        <v>63.15</v>
      </c>
      <c r="F64" s="259" t="s">
        <v>33</v>
      </c>
      <c r="G64" s="246">
        <v>56.89</v>
      </c>
      <c r="H64" s="246">
        <v>53.9</v>
      </c>
      <c r="I64" s="259" t="s">
        <v>33</v>
      </c>
      <c r="J64" s="246">
        <v>47.39</v>
      </c>
      <c r="K64" s="247"/>
    </row>
    <row r="65" spans="1:11" x14ac:dyDescent="0.2">
      <c r="A65" s="242">
        <f t="shared" si="0"/>
        <v>59</v>
      </c>
      <c r="B65" s="243">
        <v>51</v>
      </c>
      <c r="C65" s="259" t="s">
        <v>33</v>
      </c>
      <c r="D65" s="243">
        <v>44.24</v>
      </c>
      <c r="E65" s="243">
        <v>65.47</v>
      </c>
      <c r="F65" s="259" t="s">
        <v>33</v>
      </c>
      <c r="G65" s="243">
        <v>59.46</v>
      </c>
      <c r="H65" s="243">
        <v>55.61</v>
      </c>
      <c r="I65" s="259" t="s">
        <v>33</v>
      </c>
      <c r="J65" s="243">
        <v>49.3</v>
      </c>
    </row>
    <row r="66" spans="1:11" s="248" customFormat="1" x14ac:dyDescent="0.2">
      <c r="A66" s="245">
        <f t="shared" si="0"/>
        <v>60</v>
      </c>
      <c r="B66" s="246">
        <v>52.38</v>
      </c>
      <c r="C66" s="259" t="s">
        <v>33</v>
      </c>
      <c r="D66" s="246">
        <v>45.84</v>
      </c>
      <c r="E66" s="246">
        <v>67.88</v>
      </c>
      <c r="F66" s="259" t="s">
        <v>33</v>
      </c>
      <c r="G66" s="246">
        <v>62.15</v>
      </c>
      <c r="H66" s="246">
        <v>57.35</v>
      </c>
      <c r="I66" s="259" t="s">
        <v>33</v>
      </c>
      <c r="J66" s="246">
        <v>51.3</v>
      </c>
      <c r="K66" s="247"/>
    </row>
    <row r="67" spans="1:11" x14ac:dyDescent="0.2">
      <c r="A67" s="242">
        <f t="shared" si="0"/>
        <v>61</v>
      </c>
      <c r="B67" s="243">
        <v>53.8</v>
      </c>
      <c r="C67" s="259" t="s">
        <v>33</v>
      </c>
      <c r="D67" s="243">
        <v>47.49</v>
      </c>
      <c r="E67" s="243">
        <v>70.38</v>
      </c>
      <c r="F67" s="259" t="s">
        <v>33</v>
      </c>
      <c r="G67" s="243">
        <v>64.97</v>
      </c>
      <c r="H67" s="243">
        <v>59.17</v>
      </c>
      <c r="I67" s="259" t="s">
        <v>33</v>
      </c>
      <c r="J67" s="243">
        <v>53.38</v>
      </c>
    </row>
    <row r="68" spans="1:11" s="248" customFormat="1" x14ac:dyDescent="0.2">
      <c r="A68" s="245">
        <f t="shared" si="0"/>
        <v>62</v>
      </c>
      <c r="B68" s="246">
        <v>55.25</v>
      </c>
      <c r="C68" s="259" t="s">
        <v>33</v>
      </c>
      <c r="D68" s="246">
        <v>49.2</v>
      </c>
      <c r="E68" s="246">
        <v>72.97</v>
      </c>
      <c r="F68" s="259" t="s">
        <v>33</v>
      </c>
      <c r="G68" s="246">
        <v>67.91</v>
      </c>
      <c r="H68" s="246">
        <v>61.03</v>
      </c>
      <c r="I68" s="259" t="s">
        <v>33</v>
      </c>
      <c r="J68" s="246">
        <v>55.54</v>
      </c>
      <c r="K68" s="247"/>
    </row>
    <row r="69" spans="1:11" x14ac:dyDescent="0.2">
      <c r="A69" s="242">
        <f t="shared" si="0"/>
        <v>63</v>
      </c>
      <c r="B69" s="243">
        <v>56.75</v>
      </c>
      <c r="C69" s="259" t="s">
        <v>33</v>
      </c>
      <c r="D69" s="243">
        <v>50.98</v>
      </c>
      <c r="E69" s="243">
        <v>75.66</v>
      </c>
      <c r="F69" s="259" t="s">
        <v>33</v>
      </c>
      <c r="G69" s="243">
        <v>70.989999999999995</v>
      </c>
      <c r="H69" s="243">
        <v>62.96</v>
      </c>
      <c r="I69" s="259" t="s">
        <v>33</v>
      </c>
      <c r="J69" s="243">
        <v>57.8</v>
      </c>
    </row>
    <row r="70" spans="1:11" s="248" customFormat="1" x14ac:dyDescent="0.2">
      <c r="A70" s="245">
        <f t="shared" si="0"/>
        <v>64</v>
      </c>
      <c r="B70" s="246">
        <v>58.28</v>
      </c>
      <c r="C70" s="259" t="s">
        <v>33</v>
      </c>
      <c r="D70" s="246">
        <v>52.82</v>
      </c>
      <c r="E70" s="246">
        <v>78.44</v>
      </c>
      <c r="F70" s="259" t="s">
        <v>33</v>
      </c>
      <c r="G70" s="246">
        <v>74.2</v>
      </c>
      <c r="H70" s="246">
        <v>64.94</v>
      </c>
      <c r="I70" s="259" t="s">
        <v>33</v>
      </c>
      <c r="J70" s="246">
        <v>60.14</v>
      </c>
      <c r="K70" s="247"/>
    </row>
    <row r="71" spans="1:11" x14ac:dyDescent="0.2">
      <c r="A71" s="242">
        <f t="shared" si="0"/>
        <v>65</v>
      </c>
      <c r="B71" s="243">
        <v>59.86</v>
      </c>
      <c r="C71" s="259" t="s">
        <v>33</v>
      </c>
      <c r="D71" s="243">
        <v>54.73</v>
      </c>
      <c r="E71" s="243">
        <v>81.34</v>
      </c>
      <c r="F71" s="259" t="s">
        <v>33</v>
      </c>
      <c r="G71" s="243">
        <v>77.569999999999993</v>
      </c>
      <c r="H71" s="243">
        <v>67</v>
      </c>
      <c r="I71" s="259" t="s">
        <v>33</v>
      </c>
      <c r="J71" s="243">
        <v>62.58</v>
      </c>
    </row>
    <row r="72" spans="1:11" s="248" customFormat="1" x14ac:dyDescent="0.2">
      <c r="A72" s="245">
        <f t="shared" si="0"/>
        <v>66</v>
      </c>
      <c r="B72" s="246">
        <v>63.08</v>
      </c>
      <c r="C72" s="259" t="s">
        <v>33</v>
      </c>
      <c r="D72" s="246">
        <v>58.11</v>
      </c>
      <c r="E72" s="246">
        <v>85.56</v>
      </c>
      <c r="F72" s="259" t="s">
        <v>33</v>
      </c>
      <c r="G72" s="246">
        <v>81.98</v>
      </c>
      <c r="H72" s="246">
        <v>71.040000000000006</v>
      </c>
      <c r="I72" s="259" t="s">
        <v>33</v>
      </c>
      <c r="J72" s="246">
        <v>66.760000000000005</v>
      </c>
      <c r="K72" s="247"/>
    </row>
    <row r="73" spans="1:11" x14ac:dyDescent="0.2">
      <c r="A73" s="242">
        <f t="shared" si="0"/>
        <v>67</v>
      </c>
      <c r="B73" s="243">
        <v>66.47</v>
      </c>
      <c r="C73" s="259" t="s">
        <v>33</v>
      </c>
      <c r="D73" s="243">
        <v>61.71</v>
      </c>
      <c r="E73" s="243">
        <v>90</v>
      </c>
      <c r="F73" s="259" t="s">
        <v>33</v>
      </c>
      <c r="G73" s="243">
        <v>86.65</v>
      </c>
      <c r="H73" s="243">
        <v>75.34</v>
      </c>
      <c r="I73" s="259" t="s">
        <v>33</v>
      </c>
      <c r="J73" s="243">
        <v>71.209999999999994</v>
      </c>
    </row>
    <row r="74" spans="1:11" s="248" customFormat="1" x14ac:dyDescent="0.2">
      <c r="A74" s="245">
        <f t="shared" si="0"/>
        <v>68</v>
      </c>
      <c r="B74" s="246">
        <v>70.06</v>
      </c>
      <c r="C74" s="259" t="s">
        <v>33</v>
      </c>
      <c r="D74" s="246">
        <v>65.540000000000006</v>
      </c>
      <c r="E74" s="246">
        <v>94.68</v>
      </c>
      <c r="F74" s="259" t="s">
        <v>33</v>
      </c>
      <c r="G74" s="246">
        <v>91.59</v>
      </c>
      <c r="H74" s="246">
        <v>79.900000000000006</v>
      </c>
      <c r="I74" s="259" t="s">
        <v>33</v>
      </c>
      <c r="J74" s="246">
        <v>75.989999999999995</v>
      </c>
      <c r="K74" s="247"/>
    </row>
    <row r="75" spans="1:11" x14ac:dyDescent="0.2">
      <c r="A75" s="242">
        <f t="shared" si="0"/>
        <v>69</v>
      </c>
      <c r="B75" s="243">
        <v>73.819999999999993</v>
      </c>
      <c r="C75" s="259" t="s">
        <v>33</v>
      </c>
      <c r="D75" s="243">
        <v>69.58</v>
      </c>
      <c r="E75" s="243">
        <v>99.59</v>
      </c>
      <c r="F75" s="259" t="s">
        <v>33</v>
      </c>
      <c r="G75" s="243">
        <v>96.78</v>
      </c>
      <c r="H75" s="243">
        <v>84.71</v>
      </c>
      <c r="I75" s="259" t="s">
        <v>33</v>
      </c>
      <c r="J75" s="243">
        <v>81.040000000000006</v>
      </c>
    </row>
    <row r="76" spans="1:11" s="248" customFormat="1" x14ac:dyDescent="0.2">
      <c r="A76" s="245">
        <f t="shared" si="0"/>
        <v>70</v>
      </c>
      <c r="B76" s="246">
        <v>77.78</v>
      </c>
      <c r="C76" s="259" t="s">
        <v>33</v>
      </c>
      <c r="D76" s="246">
        <v>73.87</v>
      </c>
      <c r="E76" s="246">
        <v>104.74</v>
      </c>
      <c r="F76" s="259" t="s">
        <v>33</v>
      </c>
      <c r="G76" s="246">
        <v>102.27</v>
      </c>
      <c r="H76" s="246">
        <v>89.82</v>
      </c>
      <c r="I76" s="259" t="s">
        <v>33</v>
      </c>
      <c r="J76" s="246">
        <v>86.44</v>
      </c>
      <c r="K76" s="247"/>
    </row>
    <row r="77" spans="1:11" x14ac:dyDescent="0.2">
      <c r="A77" s="242">
        <f t="shared" si="0"/>
        <v>71</v>
      </c>
      <c r="B77" s="243">
        <v>81.92</v>
      </c>
      <c r="C77" s="259" t="s">
        <v>33</v>
      </c>
      <c r="D77" s="243">
        <v>78.42</v>
      </c>
      <c r="E77" s="243">
        <v>110.14</v>
      </c>
      <c r="F77" s="259" t="s">
        <v>33</v>
      </c>
      <c r="G77" s="243">
        <v>108.06</v>
      </c>
      <c r="H77" s="243">
        <v>95.21</v>
      </c>
      <c r="I77" s="259" t="s">
        <v>33</v>
      </c>
      <c r="J77" s="243">
        <v>92.19</v>
      </c>
    </row>
    <row r="78" spans="1:11" s="248" customFormat="1" x14ac:dyDescent="0.2">
      <c r="A78" s="245">
        <f t="shared" si="0"/>
        <v>72</v>
      </c>
      <c r="B78" s="246">
        <v>86.39</v>
      </c>
      <c r="C78" s="259" t="s">
        <v>33</v>
      </c>
      <c r="D78" s="246">
        <v>83.33</v>
      </c>
      <c r="E78" s="246">
        <v>115.91</v>
      </c>
      <c r="F78" s="259" t="s">
        <v>33</v>
      </c>
      <c r="G78" s="246">
        <v>114.27</v>
      </c>
      <c r="H78" s="246">
        <v>101.02</v>
      </c>
      <c r="I78" s="259" t="s">
        <v>33</v>
      </c>
      <c r="J78" s="246">
        <v>98.42</v>
      </c>
      <c r="K78" s="247"/>
    </row>
    <row r="79" spans="1:11" x14ac:dyDescent="0.2">
      <c r="A79" s="242">
        <f t="shared" si="0"/>
        <v>73</v>
      </c>
      <c r="B79" s="243">
        <v>91.1</v>
      </c>
      <c r="C79" s="259" t="s">
        <v>33</v>
      </c>
      <c r="D79" s="243">
        <v>88.55</v>
      </c>
      <c r="E79" s="243">
        <v>121.99</v>
      </c>
      <c r="F79" s="259" t="s">
        <v>33</v>
      </c>
      <c r="G79" s="243">
        <v>120.84</v>
      </c>
      <c r="H79" s="243">
        <v>107.2</v>
      </c>
      <c r="I79" s="259" t="s">
        <v>33</v>
      </c>
      <c r="J79" s="243">
        <v>105.06</v>
      </c>
    </row>
    <row r="80" spans="1:11" s="248" customFormat="1" x14ac:dyDescent="0.2">
      <c r="A80" s="245">
        <f t="shared" si="0"/>
        <v>74</v>
      </c>
      <c r="B80" s="246">
        <v>96.07</v>
      </c>
      <c r="C80" s="259" t="s">
        <v>33</v>
      </c>
      <c r="D80" s="246">
        <v>94.1</v>
      </c>
      <c r="E80" s="246">
        <v>128.38999999999999</v>
      </c>
      <c r="F80" s="259" t="s">
        <v>33</v>
      </c>
      <c r="G80" s="246">
        <v>127.78</v>
      </c>
      <c r="H80" s="246">
        <v>113.74</v>
      </c>
      <c r="I80" s="259" t="s">
        <v>33</v>
      </c>
      <c r="J80" s="246">
        <v>112.15</v>
      </c>
      <c r="K80" s="247"/>
    </row>
    <row r="81" spans="1:10" x14ac:dyDescent="0.2">
      <c r="A81" s="242">
        <f t="shared" si="0"/>
        <v>75</v>
      </c>
      <c r="B81" s="243">
        <v>101.31</v>
      </c>
      <c r="C81" s="259" t="s">
        <v>33</v>
      </c>
      <c r="D81" s="243">
        <v>100</v>
      </c>
      <c r="E81" s="243">
        <v>135.12</v>
      </c>
      <c r="F81" s="259" t="s">
        <v>33</v>
      </c>
      <c r="G81" s="243">
        <v>135.12</v>
      </c>
      <c r="H81" s="243">
        <v>120.69</v>
      </c>
      <c r="I81" s="259" t="s">
        <v>33</v>
      </c>
      <c r="J81" s="243">
        <v>119.72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K81"/>
  <sheetViews>
    <sheetView workbookViewId="0">
      <selection activeCell="G15" sqref="G15"/>
    </sheetView>
  </sheetViews>
  <sheetFormatPr defaultRowHeight="15" x14ac:dyDescent="0.2"/>
  <cols>
    <col min="1" max="1" width="8.88671875" style="1"/>
    <col min="2" max="3" width="7.5546875" style="249" customWidth="1"/>
    <col min="4" max="4" width="8" style="249" customWidth="1"/>
    <col min="5" max="6" width="7.5546875" style="249" customWidth="1"/>
    <col min="7" max="7" width="8" style="249" customWidth="1"/>
    <col min="8" max="9" width="7.5546875" style="249" bestFit="1" customWidth="1"/>
    <col min="10" max="10" width="8" style="249" bestFit="1" customWidth="1"/>
    <col min="11" max="11" width="6.77734375" style="241" customWidth="1"/>
  </cols>
  <sheetData>
    <row r="1" spans="1:11" ht="21" x14ac:dyDescent="0.35">
      <c r="A1" s="225" t="s">
        <v>128</v>
      </c>
    </row>
    <row r="3" spans="1:11" s="228" customFormat="1" ht="18.75" x14ac:dyDescent="0.3">
      <c r="A3" s="229" t="s">
        <v>1</v>
      </c>
      <c r="B3" s="230" t="s">
        <v>136</v>
      </c>
      <c r="C3" s="231"/>
      <c r="D3" s="232"/>
      <c r="E3" s="232"/>
      <c r="F3" s="232"/>
      <c r="G3" s="232"/>
      <c r="H3" s="232"/>
      <c r="I3" s="232"/>
      <c r="J3" s="232"/>
      <c r="K3" s="233"/>
    </row>
    <row r="4" spans="1:11" s="234" customFormat="1" ht="30" x14ac:dyDescent="0.25">
      <c r="A4" s="210"/>
      <c r="B4" s="235" t="s">
        <v>130</v>
      </c>
      <c r="C4" s="235" t="s">
        <v>130</v>
      </c>
      <c r="D4" s="235" t="s">
        <v>130</v>
      </c>
      <c r="E4" s="235" t="s">
        <v>131</v>
      </c>
      <c r="F4" s="235" t="s">
        <v>131</v>
      </c>
      <c r="G4" s="235" t="s">
        <v>131</v>
      </c>
      <c r="H4" s="235" t="s">
        <v>132</v>
      </c>
      <c r="I4" s="235" t="s">
        <v>132</v>
      </c>
      <c r="J4" s="235" t="s">
        <v>132</v>
      </c>
      <c r="K4" s="236"/>
    </row>
    <row r="5" spans="1:11" s="234" customFormat="1" x14ac:dyDescent="0.25">
      <c r="A5" s="237" t="s">
        <v>90</v>
      </c>
      <c r="B5" s="238" t="s">
        <v>133</v>
      </c>
      <c r="C5" s="235" t="s">
        <v>134</v>
      </c>
      <c r="D5" s="235" t="s">
        <v>135</v>
      </c>
      <c r="E5" s="235" t="s">
        <v>133</v>
      </c>
      <c r="F5" s="235" t="s">
        <v>134</v>
      </c>
      <c r="G5" s="235" t="s">
        <v>135</v>
      </c>
      <c r="H5" s="235" t="s">
        <v>133</v>
      </c>
      <c r="I5" s="235" t="s">
        <v>134</v>
      </c>
      <c r="J5" s="235" t="s">
        <v>135</v>
      </c>
      <c r="K5" s="236"/>
    </row>
    <row r="6" spans="1:11" s="234" customFormat="1" ht="15.75" x14ac:dyDescent="0.25">
      <c r="A6" s="258">
        <v>0</v>
      </c>
      <c r="B6" s="259" t="s">
        <v>33</v>
      </c>
      <c r="C6" s="259" t="s">
        <v>33</v>
      </c>
      <c r="D6" s="259" t="s">
        <v>33</v>
      </c>
      <c r="E6" s="259" t="s">
        <v>33</v>
      </c>
      <c r="F6" s="259" t="s">
        <v>33</v>
      </c>
      <c r="G6" s="259" t="s">
        <v>33</v>
      </c>
      <c r="H6" s="259" t="s">
        <v>33</v>
      </c>
      <c r="I6" s="259" t="s">
        <v>33</v>
      </c>
      <c r="J6" s="259" t="s">
        <v>33</v>
      </c>
      <c r="K6" s="236"/>
    </row>
    <row r="7" spans="1:11" s="234" customFormat="1" ht="15.75" x14ac:dyDescent="0.25">
      <c r="A7" s="258">
        <v>1</v>
      </c>
      <c r="B7" s="259" t="s">
        <v>33</v>
      </c>
      <c r="C7" s="259" t="s">
        <v>33</v>
      </c>
      <c r="D7" s="259" t="s">
        <v>33</v>
      </c>
      <c r="E7" s="259" t="s">
        <v>33</v>
      </c>
      <c r="F7" s="259" t="s">
        <v>33</v>
      </c>
      <c r="G7" s="259" t="s">
        <v>33</v>
      </c>
      <c r="H7" s="259" t="s">
        <v>33</v>
      </c>
      <c r="I7" s="259" t="s">
        <v>33</v>
      </c>
      <c r="J7" s="259" t="s">
        <v>33</v>
      </c>
      <c r="K7" s="236"/>
    </row>
    <row r="8" spans="1:11" s="234" customFormat="1" ht="15.75" x14ac:dyDescent="0.25">
      <c r="A8" s="258">
        <v>2</v>
      </c>
      <c r="B8" s="259" t="s">
        <v>33</v>
      </c>
      <c r="C8" s="259" t="s">
        <v>33</v>
      </c>
      <c r="D8" s="259" t="s">
        <v>33</v>
      </c>
      <c r="E8" s="259" t="s">
        <v>33</v>
      </c>
      <c r="F8" s="259" t="s">
        <v>33</v>
      </c>
      <c r="G8" s="259" t="s">
        <v>33</v>
      </c>
      <c r="H8" s="259" t="s">
        <v>33</v>
      </c>
      <c r="I8" s="259" t="s">
        <v>33</v>
      </c>
      <c r="J8" s="259" t="s">
        <v>33</v>
      </c>
      <c r="K8" s="236"/>
    </row>
    <row r="9" spans="1:11" s="234" customFormat="1" ht="15.75" x14ac:dyDescent="0.25">
      <c r="A9" s="258">
        <v>3</v>
      </c>
      <c r="B9" s="259" t="s">
        <v>33</v>
      </c>
      <c r="C9" s="259" t="s">
        <v>33</v>
      </c>
      <c r="D9" s="259" t="s">
        <v>33</v>
      </c>
      <c r="E9" s="259" t="s">
        <v>33</v>
      </c>
      <c r="F9" s="259" t="s">
        <v>33</v>
      </c>
      <c r="G9" s="259" t="s">
        <v>33</v>
      </c>
      <c r="H9" s="259" t="s">
        <v>33</v>
      </c>
      <c r="I9" s="259" t="s">
        <v>33</v>
      </c>
      <c r="J9" s="259" t="s">
        <v>33</v>
      </c>
      <c r="K9" s="236"/>
    </row>
    <row r="10" spans="1:11" s="234" customFormat="1" ht="15.75" x14ac:dyDescent="0.25">
      <c r="A10" s="258">
        <v>4</v>
      </c>
      <c r="B10" s="259" t="s">
        <v>33</v>
      </c>
      <c r="C10" s="259" t="s">
        <v>33</v>
      </c>
      <c r="D10" s="259" t="s">
        <v>33</v>
      </c>
      <c r="E10" s="259" t="s">
        <v>33</v>
      </c>
      <c r="F10" s="259" t="s">
        <v>33</v>
      </c>
      <c r="G10" s="259" t="s">
        <v>33</v>
      </c>
      <c r="H10" s="259" t="s">
        <v>33</v>
      </c>
      <c r="I10" s="259" t="s">
        <v>33</v>
      </c>
      <c r="J10" s="259" t="s">
        <v>33</v>
      </c>
      <c r="K10" s="236"/>
    </row>
    <row r="11" spans="1:11" s="234" customFormat="1" ht="15.75" x14ac:dyDescent="0.25">
      <c r="A11" s="258">
        <v>5</v>
      </c>
      <c r="B11" s="259" t="s">
        <v>33</v>
      </c>
      <c r="C11" s="259" t="s">
        <v>33</v>
      </c>
      <c r="D11" s="259" t="s">
        <v>33</v>
      </c>
      <c r="E11" s="259" t="s">
        <v>33</v>
      </c>
      <c r="F11" s="259" t="s">
        <v>33</v>
      </c>
      <c r="G11" s="259" t="s">
        <v>33</v>
      </c>
      <c r="H11" s="259" t="s">
        <v>33</v>
      </c>
      <c r="I11" s="259" t="s">
        <v>33</v>
      </c>
      <c r="J11" s="259" t="s">
        <v>33</v>
      </c>
      <c r="K11" s="236"/>
    </row>
    <row r="12" spans="1:11" s="234" customFormat="1" ht="15.75" x14ac:dyDescent="0.25">
      <c r="A12" s="258">
        <v>6</v>
      </c>
      <c r="B12" s="259" t="s">
        <v>33</v>
      </c>
      <c r="C12" s="259" t="s">
        <v>33</v>
      </c>
      <c r="D12" s="259" t="s">
        <v>33</v>
      </c>
      <c r="E12" s="259" t="s">
        <v>33</v>
      </c>
      <c r="F12" s="259" t="s">
        <v>33</v>
      </c>
      <c r="G12" s="259" t="s">
        <v>33</v>
      </c>
      <c r="H12" s="259" t="s">
        <v>33</v>
      </c>
      <c r="I12" s="259" t="s">
        <v>33</v>
      </c>
      <c r="J12" s="259" t="s">
        <v>33</v>
      </c>
      <c r="K12" s="236"/>
    </row>
    <row r="13" spans="1:11" s="234" customFormat="1" ht="15.75" x14ac:dyDescent="0.25">
      <c r="A13" s="258">
        <v>7</v>
      </c>
      <c r="B13" s="259" t="s">
        <v>33</v>
      </c>
      <c r="C13" s="259" t="s">
        <v>33</v>
      </c>
      <c r="D13" s="259" t="s">
        <v>33</v>
      </c>
      <c r="E13" s="259" t="s">
        <v>33</v>
      </c>
      <c r="F13" s="259" t="s">
        <v>33</v>
      </c>
      <c r="G13" s="259" t="s">
        <v>33</v>
      </c>
      <c r="H13" s="259" t="s">
        <v>33</v>
      </c>
      <c r="I13" s="259" t="s">
        <v>33</v>
      </c>
      <c r="J13" s="259" t="s">
        <v>33</v>
      </c>
      <c r="K13" s="236"/>
    </row>
    <row r="14" spans="1:11" s="234" customFormat="1" ht="15.75" x14ac:dyDescent="0.25">
      <c r="A14" s="258">
        <v>8</v>
      </c>
      <c r="B14" s="259" t="s">
        <v>33</v>
      </c>
      <c r="C14" s="259" t="s">
        <v>33</v>
      </c>
      <c r="D14" s="259" t="s">
        <v>33</v>
      </c>
      <c r="E14" s="259" t="s">
        <v>33</v>
      </c>
      <c r="F14" s="259" t="s">
        <v>33</v>
      </c>
      <c r="G14" s="259" t="s">
        <v>33</v>
      </c>
      <c r="H14" s="259" t="s">
        <v>33</v>
      </c>
      <c r="I14" s="259" t="s">
        <v>33</v>
      </c>
      <c r="J14" s="259" t="s">
        <v>33</v>
      </c>
      <c r="K14" s="236"/>
    </row>
    <row r="15" spans="1:11" s="234" customFormat="1" ht="15.75" x14ac:dyDescent="0.25">
      <c r="A15" s="258">
        <v>9</v>
      </c>
      <c r="B15" s="259" t="s">
        <v>33</v>
      </c>
      <c r="C15" s="259" t="s">
        <v>33</v>
      </c>
      <c r="D15" s="259" t="s">
        <v>33</v>
      </c>
      <c r="E15" s="259" t="s">
        <v>33</v>
      </c>
      <c r="F15" s="259" t="s">
        <v>33</v>
      </c>
      <c r="G15" s="259" t="s">
        <v>33</v>
      </c>
      <c r="H15" s="259" t="s">
        <v>33</v>
      </c>
      <c r="I15" s="259" t="s">
        <v>33</v>
      </c>
      <c r="J15" s="259" t="s">
        <v>33</v>
      </c>
      <c r="K15" s="236"/>
    </row>
    <row r="16" spans="1:11" s="234" customFormat="1" ht="15.75" x14ac:dyDescent="0.25">
      <c r="A16" s="258">
        <v>10</v>
      </c>
      <c r="B16" s="259" t="s">
        <v>33</v>
      </c>
      <c r="C16" s="259" t="s">
        <v>33</v>
      </c>
      <c r="D16" s="259" t="s">
        <v>33</v>
      </c>
      <c r="E16" s="259" t="s">
        <v>33</v>
      </c>
      <c r="F16" s="259" t="s">
        <v>33</v>
      </c>
      <c r="G16" s="259" t="s">
        <v>33</v>
      </c>
      <c r="H16" s="259" t="s">
        <v>33</v>
      </c>
      <c r="I16" s="259" t="s">
        <v>33</v>
      </c>
      <c r="J16" s="259" t="s">
        <v>33</v>
      </c>
      <c r="K16" s="236"/>
    </row>
    <row r="17" spans="1:11" s="234" customFormat="1" ht="15.75" x14ac:dyDescent="0.25">
      <c r="A17" s="258">
        <v>11</v>
      </c>
      <c r="B17" s="259" t="s">
        <v>33</v>
      </c>
      <c r="C17" s="259" t="s">
        <v>33</v>
      </c>
      <c r="D17" s="259" t="s">
        <v>33</v>
      </c>
      <c r="E17" s="259" t="s">
        <v>33</v>
      </c>
      <c r="F17" s="259" t="s">
        <v>33</v>
      </c>
      <c r="G17" s="259" t="s">
        <v>33</v>
      </c>
      <c r="H17" s="259" t="s">
        <v>33</v>
      </c>
      <c r="I17" s="259" t="s">
        <v>33</v>
      </c>
      <c r="J17" s="259" t="s">
        <v>33</v>
      </c>
      <c r="K17" s="236"/>
    </row>
    <row r="18" spans="1:11" s="234" customFormat="1" ht="15.75" x14ac:dyDescent="0.25">
      <c r="A18" s="258">
        <v>12</v>
      </c>
      <c r="B18" s="259" t="s">
        <v>33</v>
      </c>
      <c r="C18" s="259" t="s">
        <v>33</v>
      </c>
      <c r="D18" s="259" t="s">
        <v>33</v>
      </c>
      <c r="E18" s="259" t="s">
        <v>33</v>
      </c>
      <c r="F18" s="259" t="s">
        <v>33</v>
      </c>
      <c r="G18" s="259" t="s">
        <v>33</v>
      </c>
      <c r="H18" s="259" t="s">
        <v>33</v>
      </c>
      <c r="I18" s="259" t="s">
        <v>33</v>
      </c>
      <c r="J18" s="259" t="s">
        <v>33</v>
      </c>
      <c r="K18" s="236"/>
    </row>
    <row r="19" spans="1:11" s="234" customFormat="1" ht="15.75" x14ac:dyDescent="0.25">
      <c r="A19" s="258">
        <v>13</v>
      </c>
      <c r="B19" s="259" t="s">
        <v>33</v>
      </c>
      <c r="C19" s="259" t="s">
        <v>33</v>
      </c>
      <c r="D19" s="259" t="s">
        <v>33</v>
      </c>
      <c r="E19" s="259" t="s">
        <v>33</v>
      </c>
      <c r="F19" s="259" t="s">
        <v>33</v>
      </c>
      <c r="G19" s="259" t="s">
        <v>33</v>
      </c>
      <c r="H19" s="259" t="s">
        <v>33</v>
      </c>
      <c r="I19" s="259" t="s">
        <v>33</v>
      </c>
      <c r="J19" s="259" t="s">
        <v>33</v>
      </c>
      <c r="K19" s="236"/>
    </row>
    <row r="20" spans="1:11" s="234" customFormat="1" ht="15.75" x14ac:dyDescent="0.25">
      <c r="A20" s="258">
        <v>14</v>
      </c>
      <c r="B20" s="259" t="s">
        <v>33</v>
      </c>
      <c r="C20" s="259" t="s">
        <v>33</v>
      </c>
      <c r="D20" s="259" t="s">
        <v>33</v>
      </c>
      <c r="E20" s="259" t="s">
        <v>33</v>
      </c>
      <c r="F20" s="259" t="s">
        <v>33</v>
      </c>
      <c r="G20" s="259" t="s">
        <v>33</v>
      </c>
      <c r="H20" s="259" t="s">
        <v>33</v>
      </c>
      <c r="I20" s="259" t="s">
        <v>33</v>
      </c>
      <c r="J20" s="259" t="s">
        <v>33</v>
      </c>
      <c r="K20" s="236"/>
    </row>
    <row r="21" spans="1:11" s="234" customFormat="1" ht="15.75" x14ac:dyDescent="0.25">
      <c r="A21" s="258">
        <v>15</v>
      </c>
      <c r="B21" s="259" t="s">
        <v>33</v>
      </c>
      <c r="C21" s="259" t="s">
        <v>33</v>
      </c>
      <c r="D21" s="259" t="s">
        <v>33</v>
      </c>
      <c r="E21" s="259" t="s">
        <v>33</v>
      </c>
      <c r="F21" s="259" t="s">
        <v>33</v>
      </c>
      <c r="G21" s="259" t="s">
        <v>33</v>
      </c>
      <c r="H21" s="259" t="s">
        <v>33</v>
      </c>
      <c r="I21" s="259" t="s">
        <v>33</v>
      </c>
      <c r="J21" s="259" t="s">
        <v>33</v>
      </c>
      <c r="K21" s="236"/>
    </row>
    <row r="22" spans="1:11" s="234" customFormat="1" ht="15.75" x14ac:dyDescent="0.25">
      <c r="A22" s="258">
        <v>16</v>
      </c>
      <c r="B22" s="259" t="s">
        <v>33</v>
      </c>
      <c r="C22" s="259" t="s">
        <v>33</v>
      </c>
      <c r="D22" s="259" t="s">
        <v>33</v>
      </c>
      <c r="E22" s="259" t="s">
        <v>33</v>
      </c>
      <c r="F22" s="259" t="s">
        <v>33</v>
      </c>
      <c r="G22" s="259" t="s">
        <v>33</v>
      </c>
      <c r="H22" s="259" t="s">
        <v>33</v>
      </c>
      <c r="I22" s="259" t="s">
        <v>33</v>
      </c>
      <c r="J22" s="259" t="s">
        <v>33</v>
      </c>
      <c r="K22" s="236"/>
    </row>
    <row r="23" spans="1:11" s="234" customFormat="1" ht="15.75" x14ac:dyDescent="0.25">
      <c r="A23" s="258">
        <v>17</v>
      </c>
      <c r="B23" s="259" t="s">
        <v>33</v>
      </c>
      <c r="C23" s="259" t="s">
        <v>33</v>
      </c>
      <c r="D23" s="259" t="s">
        <v>33</v>
      </c>
      <c r="E23" s="259" t="s">
        <v>33</v>
      </c>
      <c r="F23" s="259" t="s">
        <v>33</v>
      </c>
      <c r="G23" s="259" t="s">
        <v>33</v>
      </c>
      <c r="H23" s="259" t="s">
        <v>33</v>
      </c>
      <c r="I23" s="259" t="s">
        <v>33</v>
      </c>
      <c r="J23" s="259" t="s">
        <v>33</v>
      </c>
      <c r="K23" s="236"/>
    </row>
    <row r="24" spans="1:11" x14ac:dyDescent="0.2">
      <c r="A24" s="239">
        <v>18</v>
      </c>
      <c r="B24" s="240">
        <v>14.22</v>
      </c>
      <c r="C24" s="240">
        <v>11.34</v>
      </c>
      <c r="D24" s="240">
        <v>11.21</v>
      </c>
      <c r="E24" s="240">
        <v>19.399999999999999</v>
      </c>
      <c r="F24" s="240">
        <v>14.17</v>
      </c>
      <c r="G24" s="240">
        <v>13.83</v>
      </c>
      <c r="H24" s="240">
        <v>16.53</v>
      </c>
      <c r="I24" s="240">
        <v>12.06</v>
      </c>
      <c r="J24" s="240">
        <v>11.7</v>
      </c>
    </row>
    <row r="25" spans="1:11" x14ac:dyDescent="0.2">
      <c r="A25" s="242">
        <f>A24+1</f>
        <v>19</v>
      </c>
      <c r="B25" s="243">
        <v>14.66</v>
      </c>
      <c r="C25" s="243">
        <v>11.59</v>
      </c>
      <c r="D25" s="243">
        <v>11.37</v>
      </c>
      <c r="E25" s="243">
        <v>19.68</v>
      </c>
      <c r="F25" s="243">
        <v>14.45</v>
      </c>
      <c r="G25" s="243">
        <v>14.05</v>
      </c>
      <c r="H25" s="243">
        <v>16.77</v>
      </c>
      <c r="I25" s="243">
        <v>12.29</v>
      </c>
      <c r="J25" s="243">
        <v>11.88</v>
      </c>
    </row>
    <row r="26" spans="1:11" x14ac:dyDescent="0.2">
      <c r="A26" s="239">
        <f t="shared" ref="A26:A81" si="0">A25+1</f>
        <v>20</v>
      </c>
      <c r="B26" s="244">
        <v>15.11</v>
      </c>
      <c r="C26" s="244">
        <v>11.86</v>
      </c>
      <c r="D26" s="244">
        <v>11.53</v>
      </c>
      <c r="E26" s="244">
        <v>19.97</v>
      </c>
      <c r="F26" s="244">
        <v>14.76</v>
      </c>
      <c r="G26" s="244">
        <v>14.27</v>
      </c>
      <c r="H26" s="244">
        <v>17.02</v>
      </c>
      <c r="I26" s="244">
        <v>12.55</v>
      </c>
      <c r="J26" s="244">
        <v>12.05</v>
      </c>
    </row>
    <row r="27" spans="1:11" x14ac:dyDescent="0.2">
      <c r="A27" s="242">
        <f t="shared" si="0"/>
        <v>21</v>
      </c>
      <c r="B27" s="243">
        <v>15.6</v>
      </c>
      <c r="C27" s="243">
        <v>12.13</v>
      </c>
      <c r="D27" s="243">
        <v>11.7</v>
      </c>
      <c r="E27" s="243">
        <v>20.28</v>
      </c>
      <c r="F27" s="243">
        <v>15.07</v>
      </c>
      <c r="G27" s="243">
        <v>14.5</v>
      </c>
      <c r="H27" s="243">
        <v>17.28</v>
      </c>
      <c r="I27" s="243">
        <v>12.81</v>
      </c>
      <c r="J27" s="243">
        <v>12.24</v>
      </c>
    </row>
    <row r="28" spans="1:11" x14ac:dyDescent="0.2">
      <c r="A28" s="239">
        <f t="shared" si="0"/>
        <v>22</v>
      </c>
      <c r="B28" s="244">
        <v>16.100000000000001</v>
      </c>
      <c r="C28" s="244">
        <v>12.42</v>
      </c>
      <c r="D28" s="244">
        <v>11.88</v>
      </c>
      <c r="E28" s="244">
        <v>20.59</v>
      </c>
      <c r="F28" s="244">
        <v>15.38</v>
      </c>
      <c r="G28" s="244">
        <v>14.74</v>
      </c>
      <c r="H28" s="244">
        <v>17.54</v>
      </c>
      <c r="I28" s="244">
        <v>13.08</v>
      </c>
      <c r="J28" s="244">
        <v>12.44</v>
      </c>
    </row>
    <row r="29" spans="1:11" x14ac:dyDescent="0.2">
      <c r="A29" s="242">
        <f t="shared" si="0"/>
        <v>23</v>
      </c>
      <c r="B29" s="243">
        <v>16.63</v>
      </c>
      <c r="C29" s="243">
        <v>12.71</v>
      </c>
      <c r="D29" s="243">
        <v>12.06</v>
      </c>
      <c r="E29" s="243">
        <v>20.91</v>
      </c>
      <c r="F29" s="243">
        <v>15.71</v>
      </c>
      <c r="G29" s="243">
        <v>14.98</v>
      </c>
      <c r="H29" s="243">
        <v>17.809999999999999</v>
      </c>
      <c r="I29" s="243">
        <v>13.36</v>
      </c>
      <c r="J29" s="243">
        <v>12.64</v>
      </c>
    </row>
    <row r="30" spans="1:11" x14ac:dyDescent="0.2">
      <c r="A30" s="239">
        <f t="shared" si="0"/>
        <v>24</v>
      </c>
      <c r="B30" s="244">
        <v>17.18</v>
      </c>
      <c r="C30" s="244">
        <v>13.01</v>
      </c>
      <c r="D30" s="244">
        <v>12.24</v>
      </c>
      <c r="E30" s="244">
        <v>21.24</v>
      </c>
      <c r="F30" s="244">
        <v>16.05</v>
      </c>
      <c r="G30" s="244">
        <v>15.23</v>
      </c>
      <c r="H30" s="244">
        <v>18.100000000000001</v>
      </c>
      <c r="I30" s="244">
        <v>13.64</v>
      </c>
      <c r="J30" s="244">
        <v>12.84</v>
      </c>
    </row>
    <row r="31" spans="1:11" x14ac:dyDescent="0.2">
      <c r="A31" s="242">
        <f t="shared" si="0"/>
        <v>25</v>
      </c>
      <c r="B31" s="243">
        <v>17.739999999999998</v>
      </c>
      <c r="C31" s="243">
        <v>13.33</v>
      </c>
      <c r="D31" s="243">
        <v>12.43</v>
      </c>
      <c r="E31" s="243">
        <v>21.57</v>
      </c>
      <c r="F31" s="243">
        <v>16.399999999999999</v>
      </c>
      <c r="G31" s="243">
        <v>15.49</v>
      </c>
      <c r="H31" s="243">
        <v>18.38</v>
      </c>
      <c r="I31" s="243">
        <v>13.94</v>
      </c>
      <c r="J31" s="243">
        <v>13.05</v>
      </c>
    </row>
    <row r="32" spans="1:11" x14ac:dyDescent="0.2">
      <c r="A32" s="239">
        <f t="shared" si="0"/>
        <v>26</v>
      </c>
      <c r="B32" s="244">
        <v>18.100000000000001</v>
      </c>
      <c r="C32" s="244">
        <v>13.72</v>
      </c>
      <c r="D32" s="244">
        <v>12.69</v>
      </c>
      <c r="E32" s="244">
        <v>22.02</v>
      </c>
      <c r="F32" s="244">
        <v>16.88</v>
      </c>
      <c r="G32" s="244">
        <v>15.84</v>
      </c>
      <c r="H32" s="244">
        <v>18.77</v>
      </c>
      <c r="I32" s="244">
        <v>14.35</v>
      </c>
      <c r="J32" s="244">
        <v>13.34</v>
      </c>
    </row>
    <row r="33" spans="1:10" x14ac:dyDescent="0.2">
      <c r="A33" s="242">
        <f t="shared" si="0"/>
        <v>27</v>
      </c>
      <c r="B33" s="243">
        <v>18.489999999999998</v>
      </c>
      <c r="C33" s="243">
        <v>14.12</v>
      </c>
      <c r="D33" s="243">
        <v>12.97</v>
      </c>
      <c r="E33" s="243">
        <v>22.49</v>
      </c>
      <c r="F33" s="243">
        <v>17.37</v>
      </c>
      <c r="G33" s="243">
        <v>16.21</v>
      </c>
      <c r="H33" s="243">
        <v>19.170000000000002</v>
      </c>
      <c r="I33" s="243">
        <v>14.78</v>
      </c>
      <c r="J33" s="243">
        <v>13.64</v>
      </c>
    </row>
    <row r="34" spans="1:10" x14ac:dyDescent="0.2">
      <c r="A34" s="239">
        <f t="shared" si="0"/>
        <v>28</v>
      </c>
      <c r="B34" s="244">
        <v>18.87</v>
      </c>
      <c r="C34" s="244">
        <v>14.52</v>
      </c>
      <c r="D34" s="244">
        <v>13.25</v>
      </c>
      <c r="E34" s="244">
        <v>22.95</v>
      </c>
      <c r="F34" s="244">
        <v>17.87</v>
      </c>
      <c r="G34" s="244">
        <v>16.57</v>
      </c>
      <c r="H34" s="244">
        <v>19.579999999999998</v>
      </c>
      <c r="I34" s="244">
        <v>15.21</v>
      </c>
      <c r="J34" s="244">
        <v>13.95</v>
      </c>
    </row>
    <row r="35" spans="1:10" x14ac:dyDescent="0.2">
      <c r="A35" s="242">
        <f t="shared" si="0"/>
        <v>29</v>
      </c>
      <c r="B35" s="243">
        <v>19.27</v>
      </c>
      <c r="C35" s="243">
        <v>14.95</v>
      </c>
      <c r="D35" s="243">
        <v>13.54</v>
      </c>
      <c r="E35" s="243">
        <v>23.44</v>
      </c>
      <c r="F35" s="243">
        <v>18.399999999999999</v>
      </c>
      <c r="G35" s="243">
        <v>16.96</v>
      </c>
      <c r="H35" s="243">
        <v>20</v>
      </c>
      <c r="I35" s="243">
        <v>15.66</v>
      </c>
      <c r="J35" s="243">
        <v>14.27</v>
      </c>
    </row>
    <row r="36" spans="1:10" x14ac:dyDescent="0.2">
      <c r="A36" s="239">
        <f t="shared" si="0"/>
        <v>30</v>
      </c>
      <c r="B36" s="244">
        <v>19.66</v>
      </c>
      <c r="C36" s="244">
        <v>15.39</v>
      </c>
      <c r="D36" s="244">
        <v>13.83</v>
      </c>
      <c r="E36" s="244">
        <v>23.93</v>
      </c>
      <c r="F36" s="244">
        <v>18.940000000000001</v>
      </c>
      <c r="G36" s="244">
        <v>17.34</v>
      </c>
      <c r="H36" s="244">
        <v>20.420000000000002</v>
      </c>
      <c r="I36" s="244">
        <v>16.12</v>
      </c>
      <c r="J36" s="244">
        <v>14.58</v>
      </c>
    </row>
    <row r="37" spans="1:10" x14ac:dyDescent="0.2">
      <c r="A37" s="242">
        <f t="shared" si="0"/>
        <v>31</v>
      </c>
      <c r="B37" s="243">
        <v>20.079999999999998</v>
      </c>
      <c r="C37" s="243">
        <v>15.84</v>
      </c>
      <c r="D37" s="243">
        <v>14.13</v>
      </c>
      <c r="E37" s="243">
        <v>24.44</v>
      </c>
      <c r="F37" s="243">
        <v>19.489999999999998</v>
      </c>
      <c r="G37" s="243">
        <v>17.75</v>
      </c>
      <c r="H37" s="243">
        <v>20.86</v>
      </c>
      <c r="I37" s="243">
        <v>16.600000000000001</v>
      </c>
      <c r="J37" s="243">
        <v>14.92</v>
      </c>
    </row>
    <row r="38" spans="1:10" x14ac:dyDescent="0.2">
      <c r="A38" s="239">
        <f t="shared" si="0"/>
        <v>32</v>
      </c>
      <c r="B38" s="244">
        <v>20.5</v>
      </c>
      <c r="C38" s="244">
        <v>16.309999999999999</v>
      </c>
      <c r="D38" s="244">
        <v>14.43</v>
      </c>
      <c r="E38" s="244">
        <v>24.95</v>
      </c>
      <c r="F38" s="244">
        <v>20.07</v>
      </c>
      <c r="G38" s="244">
        <v>18.149999999999999</v>
      </c>
      <c r="H38" s="244">
        <v>21.3</v>
      </c>
      <c r="I38" s="244">
        <v>17.100000000000001</v>
      </c>
      <c r="J38" s="244">
        <v>15.25</v>
      </c>
    </row>
    <row r="39" spans="1:10" x14ac:dyDescent="0.2">
      <c r="A39" s="242">
        <f t="shared" si="0"/>
        <v>33</v>
      </c>
      <c r="B39" s="243">
        <v>20.93</v>
      </c>
      <c r="C39" s="243">
        <v>16.78</v>
      </c>
      <c r="D39" s="243">
        <v>14.75</v>
      </c>
      <c r="E39" s="243">
        <v>25.48</v>
      </c>
      <c r="F39" s="243">
        <v>20.65</v>
      </c>
      <c r="G39" s="243">
        <v>18.57</v>
      </c>
      <c r="H39" s="243">
        <v>21.77</v>
      </c>
      <c r="I39" s="243">
        <v>17.59</v>
      </c>
      <c r="J39" s="243">
        <v>15.6</v>
      </c>
    </row>
    <row r="40" spans="1:10" x14ac:dyDescent="0.2">
      <c r="A40" s="239">
        <f t="shared" si="0"/>
        <v>34</v>
      </c>
      <c r="B40" s="244">
        <v>21.37</v>
      </c>
      <c r="C40" s="244">
        <v>17.27</v>
      </c>
      <c r="D40" s="244">
        <v>15.07</v>
      </c>
      <c r="E40" s="244">
        <v>26.01</v>
      </c>
      <c r="F40" s="244">
        <v>21.25</v>
      </c>
      <c r="G40" s="244">
        <v>19</v>
      </c>
      <c r="H40" s="244">
        <v>22.23</v>
      </c>
      <c r="I40" s="244">
        <v>18.12</v>
      </c>
      <c r="J40" s="244">
        <v>15.95</v>
      </c>
    </row>
    <row r="41" spans="1:10" x14ac:dyDescent="0.2">
      <c r="A41" s="242">
        <f t="shared" si="0"/>
        <v>35</v>
      </c>
      <c r="B41" s="243">
        <v>21.82</v>
      </c>
      <c r="C41" s="243">
        <v>17.78</v>
      </c>
      <c r="D41" s="243">
        <v>15.4</v>
      </c>
      <c r="E41" s="243">
        <v>26.57</v>
      </c>
      <c r="F41" s="243">
        <v>21.88</v>
      </c>
      <c r="G41" s="243">
        <v>19.440000000000001</v>
      </c>
      <c r="H41" s="243">
        <v>22.71</v>
      </c>
      <c r="I41" s="243">
        <v>18.66</v>
      </c>
      <c r="J41" s="243">
        <v>16.32</v>
      </c>
    </row>
    <row r="42" spans="1:10" x14ac:dyDescent="0.2">
      <c r="A42" s="239">
        <f t="shared" si="0"/>
        <v>36</v>
      </c>
      <c r="B42" s="244">
        <v>22.32</v>
      </c>
      <c r="C42" s="244">
        <v>18.559999999999999</v>
      </c>
      <c r="D42" s="244">
        <v>15.81</v>
      </c>
      <c r="E42" s="244">
        <v>27.21</v>
      </c>
      <c r="F42" s="244">
        <v>22.84</v>
      </c>
      <c r="G42" s="244">
        <v>20.02</v>
      </c>
      <c r="H42" s="244">
        <v>23.26</v>
      </c>
      <c r="I42" s="244">
        <v>19.489999999999998</v>
      </c>
      <c r="J42" s="244">
        <v>16.79</v>
      </c>
    </row>
    <row r="43" spans="1:10" x14ac:dyDescent="0.2">
      <c r="A43" s="242">
        <f t="shared" si="0"/>
        <v>37</v>
      </c>
      <c r="B43" s="243">
        <v>22.83</v>
      </c>
      <c r="C43" s="243">
        <v>19.38</v>
      </c>
      <c r="D43" s="243">
        <v>16.23</v>
      </c>
      <c r="E43" s="243">
        <v>27.86</v>
      </c>
      <c r="F43" s="243">
        <v>23.85</v>
      </c>
      <c r="G43" s="243">
        <v>20.6</v>
      </c>
      <c r="H43" s="243">
        <v>23.82</v>
      </c>
      <c r="I43" s="243">
        <v>20.36</v>
      </c>
      <c r="J43" s="243">
        <v>17.260000000000002</v>
      </c>
    </row>
    <row r="44" spans="1:10" x14ac:dyDescent="0.2">
      <c r="A44" s="239">
        <f t="shared" si="0"/>
        <v>38</v>
      </c>
      <c r="B44" s="244">
        <v>23.36</v>
      </c>
      <c r="C44" s="244">
        <v>20.23</v>
      </c>
      <c r="D44" s="244">
        <v>16.670000000000002</v>
      </c>
      <c r="E44" s="244">
        <v>28.54</v>
      </c>
      <c r="F44" s="244">
        <v>24.9</v>
      </c>
      <c r="G44" s="244">
        <v>21.21</v>
      </c>
      <c r="H44" s="244">
        <v>24.41</v>
      </c>
      <c r="I44" s="244">
        <v>21.26</v>
      </c>
      <c r="J44" s="244">
        <v>17.760000000000002</v>
      </c>
    </row>
    <row r="45" spans="1:10" x14ac:dyDescent="0.2">
      <c r="A45" s="242">
        <f t="shared" si="0"/>
        <v>39</v>
      </c>
      <c r="B45" s="243">
        <v>23.89</v>
      </c>
      <c r="C45" s="243">
        <v>21.12</v>
      </c>
      <c r="D45" s="243">
        <v>17.11</v>
      </c>
      <c r="E45" s="243">
        <v>29.23</v>
      </c>
      <c r="F45" s="243">
        <v>26</v>
      </c>
      <c r="G45" s="243">
        <v>21.83</v>
      </c>
      <c r="H45" s="243">
        <v>25</v>
      </c>
      <c r="I45" s="243">
        <v>22.21</v>
      </c>
      <c r="J45" s="243">
        <v>18.260000000000002</v>
      </c>
    </row>
    <row r="46" spans="1:10" x14ac:dyDescent="0.2">
      <c r="A46" s="239">
        <f t="shared" si="0"/>
        <v>40</v>
      </c>
      <c r="B46" s="244">
        <v>24.44</v>
      </c>
      <c r="C46" s="244">
        <v>22.05</v>
      </c>
      <c r="D46" s="244">
        <v>17.57</v>
      </c>
      <c r="E46" s="244">
        <v>29.94</v>
      </c>
      <c r="F46" s="244">
        <v>27.15</v>
      </c>
      <c r="G46" s="244">
        <v>22.48</v>
      </c>
      <c r="H46" s="244">
        <v>25.61</v>
      </c>
      <c r="I46" s="244">
        <v>23.2</v>
      </c>
      <c r="J46" s="244">
        <v>18.79</v>
      </c>
    </row>
    <row r="47" spans="1:10" x14ac:dyDescent="0.2">
      <c r="A47" s="242">
        <f t="shared" si="0"/>
        <v>41</v>
      </c>
      <c r="B47" s="243">
        <v>25</v>
      </c>
      <c r="C47" s="243">
        <v>23.03</v>
      </c>
      <c r="D47" s="243">
        <v>18.05</v>
      </c>
      <c r="E47" s="243">
        <v>30.66</v>
      </c>
      <c r="F47" s="243">
        <v>28.36</v>
      </c>
      <c r="G47" s="243">
        <v>23.15</v>
      </c>
      <c r="H47" s="243">
        <v>26.23</v>
      </c>
      <c r="I47" s="243">
        <v>24.25</v>
      </c>
      <c r="J47" s="243">
        <v>19.329999999999998</v>
      </c>
    </row>
    <row r="48" spans="1:10" x14ac:dyDescent="0.2">
      <c r="A48" s="239">
        <f t="shared" si="0"/>
        <v>42</v>
      </c>
      <c r="B48" s="244">
        <v>25.57</v>
      </c>
      <c r="C48" s="244">
        <v>24.05</v>
      </c>
      <c r="D48" s="244">
        <v>18.52</v>
      </c>
      <c r="E48" s="244">
        <v>31.39</v>
      </c>
      <c r="F48" s="244">
        <v>29.62</v>
      </c>
      <c r="G48" s="244">
        <v>23.83</v>
      </c>
      <c r="H48" s="244">
        <v>26.87</v>
      </c>
      <c r="I48" s="244">
        <v>25.33</v>
      </c>
      <c r="J48" s="244">
        <v>19.88</v>
      </c>
    </row>
    <row r="49" spans="1:11" x14ac:dyDescent="0.2">
      <c r="A49" s="242">
        <f t="shared" si="0"/>
        <v>43</v>
      </c>
      <c r="B49" s="243">
        <v>26.17</v>
      </c>
      <c r="C49" s="243">
        <v>25.11</v>
      </c>
      <c r="D49" s="243">
        <v>19.03</v>
      </c>
      <c r="E49" s="243">
        <v>32.159999999999997</v>
      </c>
      <c r="F49" s="243">
        <v>30.93</v>
      </c>
      <c r="G49" s="243">
        <v>24.54</v>
      </c>
      <c r="H49" s="243">
        <v>27.53</v>
      </c>
      <c r="I49" s="243">
        <v>26.46</v>
      </c>
      <c r="J49" s="243">
        <v>20.45</v>
      </c>
    </row>
    <row r="50" spans="1:11" s="248" customFormat="1" x14ac:dyDescent="0.2">
      <c r="A50" s="245">
        <f t="shared" si="0"/>
        <v>44</v>
      </c>
      <c r="B50" s="246">
        <v>26.77</v>
      </c>
      <c r="C50" s="246">
        <v>26.22</v>
      </c>
      <c r="D50" s="246">
        <v>19.53</v>
      </c>
      <c r="E50" s="246">
        <v>32.94</v>
      </c>
      <c r="F50" s="246">
        <v>32.299999999999997</v>
      </c>
      <c r="G50" s="246">
        <v>25.26</v>
      </c>
      <c r="H50" s="246">
        <v>28.2</v>
      </c>
      <c r="I50" s="246">
        <v>27.64</v>
      </c>
      <c r="J50" s="246">
        <v>21.03</v>
      </c>
      <c r="K50" s="247"/>
    </row>
    <row r="51" spans="1:11" x14ac:dyDescent="0.2">
      <c r="A51" s="242">
        <f t="shared" si="0"/>
        <v>45</v>
      </c>
      <c r="B51" s="243">
        <v>27.38</v>
      </c>
      <c r="C51" s="243">
        <v>27.38</v>
      </c>
      <c r="D51" s="243">
        <v>20.059999999999999</v>
      </c>
      <c r="E51" s="243">
        <v>33.729999999999997</v>
      </c>
      <c r="F51" s="243">
        <v>33.729999999999997</v>
      </c>
      <c r="G51" s="243">
        <v>26.01</v>
      </c>
      <c r="H51" s="243">
        <v>28.88</v>
      </c>
      <c r="I51" s="243">
        <v>28.88</v>
      </c>
      <c r="J51" s="243">
        <v>21.64</v>
      </c>
    </row>
    <row r="52" spans="1:11" s="248" customFormat="1" x14ac:dyDescent="0.2">
      <c r="A52" s="245">
        <f t="shared" si="0"/>
        <v>46</v>
      </c>
      <c r="B52" s="246">
        <v>28.06</v>
      </c>
      <c r="C52" s="246">
        <v>29.65</v>
      </c>
      <c r="D52" s="246">
        <v>20.74</v>
      </c>
      <c r="E52" s="246">
        <v>34.630000000000003</v>
      </c>
      <c r="F52" s="246">
        <v>36.450000000000003</v>
      </c>
      <c r="G52" s="246">
        <v>26.96</v>
      </c>
      <c r="H52" s="246">
        <v>29.67</v>
      </c>
      <c r="I52" s="246">
        <v>31.27</v>
      </c>
      <c r="J52" s="246">
        <v>22.44</v>
      </c>
      <c r="K52" s="247"/>
    </row>
    <row r="53" spans="1:11" x14ac:dyDescent="0.2">
      <c r="A53" s="242">
        <f t="shared" si="0"/>
        <v>47</v>
      </c>
      <c r="B53" s="243">
        <v>28.77</v>
      </c>
      <c r="C53" s="243">
        <v>32.119999999999997</v>
      </c>
      <c r="D53" s="243">
        <v>21.45</v>
      </c>
      <c r="E53" s="243">
        <v>35.57</v>
      </c>
      <c r="F53" s="243">
        <v>39.39</v>
      </c>
      <c r="G53" s="243">
        <v>27.94</v>
      </c>
      <c r="H53" s="243">
        <v>30.49</v>
      </c>
      <c r="I53" s="243" t="s">
        <v>137</v>
      </c>
      <c r="J53" s="243">
        <v>23.28</v>
      </c>
    </row>
    <row r="54" spans="1:11" s="248" customFormat="1" x14ac:dyDescent="0.2">
      <c r="A54" s="245">
        <f t="shared" si="0"/>
        <v>48</v>
      </c>
      <c r="B54" s="246">
        <v>29.49</v>
      </c>
      <c r="C54" s="246">
        <v>34.799999999999997</v>
      </c>
      <c r="D54" s="246">
        <v>22.18</v>
      </c>
      <c r="E54" s="246">
        <v>36.53</v>
      </c>
      <c r="F54" s="246">
        <v>42.58</v>
      </c>
      <c r="G54" s="246">
        <v>28.97</v>
      </c>
      <c r="H54" s="246">
        <v>31.33</v>
      </c>
      <c r="I54" s="246">
        <v>36.69</v>
      </c>
      <c r="J54" s="246">
        <v>24.14</v>
      </c>
      <c r="K54" s="247"/>
    </row>
    <row r="55" spans="1:11" x14ac:dyDescent="0.2">
      <c r="A55" s="242">
        <f t="shared" si="0"/>
        <v>49</v>
      </c>
      <c r="B55" s="243">
        <v>30.22</v>
      </c>
      <c r="C55" s="243">
        <v>37.69</v>
      </c>
      <c r="D55" s="243">
        <v>22.94</v>
      </c>
      <c r="E55" s="243">
        <v>37.51</v>
      </c>
      <c r="F55" s="243">
        <v>46.02</v>
      </c>
      <c r="G55" s="243">
        <v>30.02</v>
      </c>
      <c r="H55" s="243">
        <v>32.19</v>
      </c>
      <c r="I55" s="243">
        <v>39.729999999999997</v>
      </c>
      <c r="J55" s="243">
        <v>25.04</v>
      </c>
    </row>
    <row r="56" spans="1:11" s="248" customFormat="1" x14ac:dyDescent="0.2">
      <c r="A56" s="245">
        <f t="shared" si="0"/>
        <v>50</v>
      </c>
      <c r="B56" s="246">
        <v>30.99</v>
      </c>
      <c r="C56" s="246">
        <v>40.82</v>
      </c>
      <c r="D56" s="246">
        <v>23.72</v>
      </c>
      <c r="E56" s="246">
        <v>38.53</v>
      </c>
      <c r="F56" s="246">
        <v>49.73</v>
      </c>
      <c r="G56" s="246">
        <v>31.12</v>
      </c>
      <c r="H56" s="246">
        <v>33.08</v>
      </c>
      <c r="I56" s="246">
        <v>43.03</v>
      </c>
      <c r="J56" s="246">
        <v>25.97</v>
      </c>
      <c r="K56" s="247"/>
    </row>
    <row r="57" spans="1:11" x14ac:dyDescent="0.2">
      <c r="A57" s="242">
        <f t="shared" si="0"/>
        <v>51</v>
      </c>
      <c r="B57" s="243">
        <v>31.76</v>
      </c>
      <c r="C57" s="259" t="s">
        <v>33</v>
      </c>
      <c r="D57" s="243">
        <v>24.54</v>
      </c>
      <c r="E57" s="243">
        <v>39.56</v>
      </c>
      <c r="F57" s="259" t="s">
        <v>33</v>
      </c>
      <c r="G57" s="243">
        <v>32.270000000000003</v>
      </c>
      <c r="H57" s="243">
        <v>33.99</v>
      </c>
      <c r="I57" s="259" t="s">
        <v>33</v>
      </c>
      <c r="J57" s="243">
        <v>26.95</v>
      </c>
    </row>
    <row r="58" spans="1:11" s="248" customFormat="1" x14ac:dyDescent="0.2">
      <c r="A58" s="245">
        <f t="shared" si="0"/>
        <v>52</v>
      </c>
      <c r="B58" s="246">
        <v>32.56</v>
      </c>
      <c r="C58" s="259" t="s">
        <v>33</v>
      </c>
      <c r="D58" s="246">
        <v>25.38</v>
      </c>
      <c r="E58" s="246">
        <v>40.64</v>
      </c>
      <c r="F58" s="259" t="s">
        <v>33</v>
      </c>
      <c r="G58" s="246">
        <v>33.450000000000003</v>
      </c>
      <c r="H58" s="246">
        <v>34.93</v>
      </c>
      <c r="I58" s="259" t="s">
        <v>33</v>
      </c>
      <c r="J58" s="246">
        <v>27.95</v>
      </c>
      <c r="K58" s="247"/>
    </row>
    <row r="59" spans="1:11" x14ac:dyDescent="0.2">
      <c r="A59" s="242">
        <f t="shared" si="0"/>
        <v>53</v>
      </c>
      <c r="B59" s="243">
        <v>33.380000000000003</v>
      </c>
      <c r="C59" s="259" t="s">
        <v>33</v>
      </c>
      <c r="D59" s="243">
        <v>26.25</v>
      </c>
      <c r="E59" s="243">
        <v>41.73</v>
      </c>
      <c r="F59" s="259" t="s">
        <v>33</v>
      </c>
      <c r="G59" s="243">
        <v>34.67</v>
      </c>
      <c r="H59" s="243">
        <v>35.9</v>
      </c>
      <c r="I59" s="259" t="s">
        <v>33</v>
      </c>
      <c r="J59" s="243">
        <v>28.99</v>
      </c>
    </row>
    <row r="60" spans="1:11" s="248" customFormat="1" x14ac:dyDescent="0.2">
      <c r="A60" s="245">
        <f t="shared" si="0"/>
        <v>54</v>
      </c>
      <c r="B60" s="246">
        <v>34.22</v>
      </c>
      <c r="C60" s="259" t="s">
        <v>33</v>
      </c>
      <c r="D60" s="246">
        <v>27.14</v>
      </c>
      <c r="E60" s="246">
        <v>42.86</v>
      </c>
      <c r="F60" s="259" t="s">
        <v>33</v>
      </c>
      <c r="G60" s="246">
        <v>35.94</v>
      </c>
      <c r="H60" s="246">
        <v>36.89</v>
      </c>
      <c r="I60" s="259" t="s">
        <v>33</v>
      </c>
      <c r="J60" s="246">
        <v>30.07</v>
      </c>
      <c r="K60" s="247"/>
    </row>
    <row r="61" spans="1:11" x14ac:dyDescent="0.2">
      <c r="A61" s="242">
        <f t="shared" si="0"/>
        <v>55</v>
      </c>
      <c r="B61" s="243">
        <v>35.08</v>
      </c>
      <c r="C61" s="259" t="s">
        <v>33</v>
      </c>
      <c r="D61" s="243">
        <v>28.07</v>
      </c>
      <c r="E61" s="243">
        <v>44.02</v>
      </c>
      <c r="F61" s="259" t="s">
        <v>33</v>
      </c>
      <c r="G61" s="243">
        <v>37.26</v>
      </c>
      <c r="H61" s="243">
        <v>37.909999999999997</v>
      </c>
      <c r="I61" s="259" t="s">
        <v>33</v>
      </c>
      <c r="J61" s="243">
        <v>31.19</v>
      </c>
    </row>
    <row r="62" spans="1:11" s="248" customFormat="1" x14ac:dyDescent="0.2">
      <c r="A62" s="245">
        <f t="shared" si="0"/>
        <v>56</v>
      </c>
      <c r="B62" s="246">
        <v>36.130000000000003</v>
      </c>
      <c r="C62" s="259" t="s">
        <v>33</v>
      </c>
      <c r="D62" s="246">
        <v>29.23</v>
      </c>
      <c r="E62" s="246">
        <v>45.71</v>
      </c>
      <c r="F62" s="259" t="s">
        <v>33</v>
      </c>
      <c r="G62" s="246">
        <v>39.090000000000003</v>
      </c>
      <c r="H62" s="246">
        <v>39.21</v>
      </c>
      <c r="I62" s="259" t="s">
        <v>33</v>
      </c>
      <c r="J62" s="246">
        <v>32.6</v>
      </c>
      <c r="K62" s="247"/>
    </row>
    <row r="63" spans="1:11" x14ac:dyDescent="0.2">
      <c r="A63" s="242">
        <f t="shared" si="0"/>
        <v>57</v>
      </c>
      <c r="B63" s="243">
        <v>37.22</v>
      </c>
      <c r="C63" s="259" t="s">
        <v>33</v>
      </c>
      <c r="D63" s="243">
        <v>30.42</v>
      </c>
      <c r="E63" s="243">
        <v>47.48</v>
      </c>
      <c r="F63" s="259" t="s">
        <v>33</v>
      </c>
      <c r="G63" s="243">
        <v>41</v>
      </c>
      <c r="H63" s="243">
        <v>40.56</v>
      </c>
      <c r="I63" s="259" t="s">
        <v>33</v>
      </c>
      <c r="J63" s="243">
        <v>34.07</v>
      </c>
    </row>
    <row r="64" spans="1:11" s="248" customFormat="1" x14ac:dyDescent="0.2">
      <c r="A64" s="245">
        <f t="shared" si="0"/>
        <v>58</v>
      </c>
      <c r="B64" s="246">
        <v>38.33</v>
      </c>
      <c r="C64" s="259" t="s">
        <v>33</v>
      </c>
      <c r="D64" s="246">
        <v>31.68</v>
      </c>
      <c r="E64" s="246">
        <v>49.31</v>
      </c>
      <c r="F64" s="259" t="s">
        <v>33</v>
      </c>
      <c r="G64" s="246">
        <v>43.01</v>
      </c>
      <c r="H64" s="246">
        <v>41.94</v>
      </c>
      <c r="I64" s="259" t="s">
        <v>33</v>
      </c>
      <c r="J64" s="246">
        <v>35.619999999999997</v>
      </c>
      <c r="K64" s="247"/>
    </row>
    <row r="65" spans="1:11" x14ac:dyDescent="0.2">
      <c r="A65" s="242">
        <f t="shared" si="0"/>
        <v>59</v>
      </c>
      <c r="B65" s="243">
        <v>39.49</v>
      </c>
      <c r="C65" s="259" t="s">
        <v>33</v>
      </c>
      <c r="D65" s="243">
        <v>32.979999999999997</v>
      </c>
      <c r="E65" s="243">
        <v>51.22</v>
      </c>
      <c r="F65" s="259" t="s">
        <v>33</v>
      </c>
      <c r="G65" s="243">
        <v>45.12</v>
      </c>
      <c r="H65" s="243">
        <v>43.39</v>
      </c>
      <c r="I65" s="259" t="s">
        <v>33</v>
      </c>
      <c r="J65" s="243">
        <v>37.229999999999997</v>
      </c>
    </row>
    <row r="66" spans="1:11" s="248" customFormat="1" x14ac:dyDescent="0.2">
      <c r="A66" s="245">
        <f t="shared" si="0"/>
        <v>60</v>
      </c>
      <c r="B66" s="246">
        <v>40.67</v>
      </c>
      <c r="C66" s="259" t="s">
        <v>33</v>
      </c>
      <c r="D66" s="246">
        <v>34.340000000000003</v>
      </c>
      <c r="E66" s="246">
        <v>53.2</v>
      </c>
      <c r="F66" s="259" t="s">
        <v>33</v>
      </c>
      <c r="G66" s="246">
        <v>47.34</v>
      </c>
      <c r="H66" s="246">
        <v>44.88</v>
      </c>
      <c r="I66" s="259" t="s">
        <v>33</v>
      </c>
      <c r="J66" s="246">
        <v>38.92</v>
      </c>
      <c r="K66" s="247"/>
    </row>
    <row r="67" spans="1:11" x14ac:dyDescent="0.2">
      <c r="A67" s="242">
        <f t="shared" si="0"/>
        <v>61</v>
      </c>
      <c r="B67" s="243">
        <v>41.9</v>
      </c>
      <c r="C67" s="259" t="s">
        <v>33</v>
      </c>
      <c r="D67" s="243">
        <v>35.76</v>
      </c>
      <c r="E67" s="243">
        <v>55.26</v>
      </c>
      <c r="F67" s="259" t="s">
        <v>33</v>
      </c>
      <c r="G67" s="243">
        <v>49.67</v>
      </c>
      <c r="H67" s="243">
        <v>46.43</v>
      </c>
      <c r="I67" s="259" t="s">
        <v>33</v>
      </c>
      <c r="J67" s="243">
        <v>40.69</v>
      </c>
    </row>
    <row r="68" spans="1:11" s="248" customFormat="1" x14ac:dyDescent="0.2">
      <c r="A68" s="245">
        <f t="shared" si="0"/>
        <v>62</v>
      </c>
      <c r="B68" s="246">
        <v>43.16</v>
      </c>
      <c r="C68" s="259" t="s">
        <v>33</v>
      </c>
      <c r="D68" s="246">
        <v>37.229999999999997</v>
      </c>
      <c r="E68" s="246">
        <v>57.39</v>
      </c>
      <c r="F68" s="259" t="s">
        <v>33</v>
      </c>
      <c r="G68" s="246">
        <v>52.1</v>
      </c>
      <c r="H68" s="246">
        <v>48.02</v>
      </c>
      <c r="I68" s="259" t="s">
        <v>33</v>
      </c>
      <c r="J68" s="246">
        <v>42.53</v>
      </c>
      <c r="K68" s="247"/>
    </row>
    <row r="69" spans="1:11" x14ac:dyDescent="0.2">
      <c r="A69" s="242">
        <f t="shared" si="0"/>
        <v>63</v>
      </c>
      <c r="B69" s="243">
        <v>44.47</v>
      </c>
      <c r="C69" s="259" t="s">
        <v>33</v>
      </c>
      <c r="D69" s="243">
        <v>38.770000000000003</v>
      </c>
      <c r="E69" s="243">
        <v>59.61</v>
      </c>
      <c r="F69" s="259" t="s">
        <v>33</v>
      </c>
      <c r="G69" s="243">
        <v>54.67</v>
      </c>
      <c r="H69" s="243">
        <v>49.68</v>
      </c>
      <c r="I69" s="259" t="s">
        <v>33</v>
      </c>
      <c r="J69" s="243">
        <v>44.47</v>
      </c>
    </row>
    <row r="70" spans="1:11" s="248" customFormat="1" x14ac:dyDescent="0.2">
      <c r="A70" s="245">
        <f t="shared" si="0"/>
        <v>64</v>
      </c>
      <c r="B70" s="246">
        <v>45.8</v>
      </c>
      <c r="C70" s="259" t="s">
        <v>33</v>
      </c>
      <c r="D70" s="246">
        <v>40.369999999999997</v>
      </c>
      <c r="E70" s="246">
        <v>61.92</v>
      </c>
      <c r="F70" s="259" t="s">
        <v>33</v>
      </c>
      <c r="G70" s="246">
        <v>57.35</v>
      </c>
      <c r="H70" s="246">
        <v>51.38</v>
      </c>
      <c r="I70" s="259" t="s">
        <v>33</v>
      </c>
      <c r="J70" s="246">
        <v>46.48</v>
      </c>
      <c r="K70" s="247"/>
    </row>
    <row r="71" spans="1:11" x14ac:dyDescent="0.2">
      <c r="A71" s="242">
        <f t="shared" si="0"/>
        <v>65</v>
      </c>
      <c r="B71" s="243">
        <v>47.19</v>
      </c>
      <c r="C71" s="259" t="s">
        <v>33</v>
      </c>
      <c r="D71" s="243">
        <v>42.04</v>
      </c>
      <c r="E71" s="243">
        <v>64.319999999999993</v>
      </c>
      <c r="F71" s="259" t="s">
        <v>33</v>
      </c>
      <c r="G71" s="243">
        <v>60.18</v>
      </c>
      <c r="H71" s="243">
        <v>53.16</v>
      </c>
      <c r="I71" s="259" t="s">
        <v>33</v>
      </c>
      <c r="J71" s="243">
        <v>48.6</v>
      </c>
    </row>
    <row r="72" spans="1:11" s="248" customFormat="1" x14ac:dyDescent="0.2">
      <c r="A72" s="245">
        <f t="shared" si="0"/>
        <v>66</v>
      </c>
      <c r="B72" s="246">
        <v>49.94</v>
      </c>
      <c r="C72" s="259" t="s">
        <v>33</v>
      </c>
      <c r="D72" s="246">
        <v>44.92</v>
      </c>
      <c r="E72" s="246">
        <v>67.87</v>
      </c>
      <c r="F72" s="259" t="s">
        <v>33</v>
      </c>
      <c r="G72" s="246">
        <v>63.86</v>
      </c>
      <c r="H72" s="246">
        <v>56.51</v>
      </c>
      <c r="I72" s="259" t="s">
        <v>33</v>
      </c>
      <c r="J72" s="246">
        <v>52.06</v>
      </c>
      <c r="K72" s="247"/>
    </row>
    <row r="73" spans="1:11" x14ac:dyDescent="0.2">
      <c r="A73" s="242">
        <f t="shared" si="0"/>
        <v>67</v>
      </c>
      <c r="B73" s="243">
        <v>52.85</v>
      </c>
      <c r="C73" s="259" t="s">
        <v>33</v>
      </c>
      <c r="D73" s="243">
        <v>48</v>
      </c>
      <c r="E73" s="243">
        <v>71.62</v>
      </c>
      <c r="F73" s="259" t="s">
        <v>33</v>
      </c>
      <c r="G73" s="243">
        <v>67.78</v>
      </c>
      <c r="H73" s="243">
        <v>60.08</v>
      </c>
      <c r="I73" s="259" t="s">
        <v>33</v>
      </c>
      <c r="J73" s="243">
        <v>55.78</v>
      </c>
    </row>
    <row r="74" spans="1:11" s="248" customFormat="1" x14ac:dyDescent="0.2">
      <c r="A74" s="245">
        <f t="shared" si="0"/>
        <v>68</v>
      </c>
      <c r="B74" s="246">
        <v>55.93</v>
      </c>
      <c r="C74" s="259" t="s">
        <v>33</v>
      </c>
      <c r="D74" s="246">
        <v>51.31</v>
      </c>
      <c r="E74" s="246">
        <v>75.58</v>
      </c>
      <c r="F74" s="259" t="s">
        <v>33</v>
      </c>
      <c r="G74" s="246">
        <v>71.95</v>
      </c>
      <c r="H74" s="246">
        <v>63.87</v>
      </c>
      <c r="I74" s="259" t="s">
        <v>33</v>
      </c>
      <c r="J74" s="246">
        <v>59.78</v>
      </c>
      <c r="K74" s="247"/>
    </row>
    <row r="75" spans="1:11" x14ac:dyDescent="0.2">
      <c r="A75" s="242">
        <f t="shared" si="0"/>
        <v>69</v>
      </c>
      <c r="B75" s="243">
        <v>59.18</v>
      </c>
      <c r="C75" s="259" t="s">
        <v>33</v>
      </c>
      <c r="D75" s="243">
        <v>54.81</v>
      </c>
      <c r="E75" s="243">
        <v>79.739999999999995</v>
      </c>
      <c r="F75" s="259" t="s">
        <v>33</v>
      </c>
      <c r="G75" s="243">
        <v>76.34</v>
      </c>
      <c r="H75" s="243">
        <v>67.89</v>
      </c>
      <c r="I75" s="259" t="s">
        <v>33</v>
      </c>
      <c r="J75" s="243">
        <v>64.03</v>
      </c>
    </row>
    <row r="76" spans="1:11" s="248" customFormat="1" x14ac:dyDescent="0.2">
      <c r="A76" s="245">
        <f t="shared" si="0"/>
        <v>70</v>
      </c>
      <c r="B76" s="246">
        <v>62.61</v>
      </c>
      <c r="C76" s="259" t="s">
        <v>33</v>
      </c>
      <c r="D76" s="246">
        <v>58.56</v>
      </c>
      <c r="E76" s="246">
        <v>84.12</v>
      </c>
      <c r="F76" s="259" t="s">
        <v>33</v>
      </c>
      <c r="G76" s="246">
        <v>81</v>
      </c>
      <c r="H76" s="246">
        <v>72.17</v>
      </c>
      <c r="I76" s="259" t="s">
        <v>33</v>
      </c>
      <c r="J76" s="246">
        <v>68.59</v>
      </c>
      <c r="K76" s="247"/>
    </row>
    <row r="77" spans="1:11" x14ac:dyDescent="0.2">
      <c r="A77" s="242">
        <f t="shared" si="0"/>
        <v>71</v>
      </c>
      <c r="B77" s="243">
        <v>66.22</v>
      </c>
      <c r="C77" s="259" t="s">
        <v>33</v>
      </c>
      <c r="D77" s="243">
        <v>62.56</v>
      </c>
      <c r="E77" s="243">
        <v>88.73</v>
      </c>
      <c r="F77" s="259" t="s">
        <v>33</v>
      </c>
      <c r="G77" s="243">
        <v>85.94</v>
      </c>
      <c r="H77" s="243">
        <v>76.680000000000007</v>
      </c>
      <c r="I77" s="259" t="s">
        <v>33</v>
      </c>
      <c r="J77" s="243">
        <v>73.459999999999994</v>
      </c>
    </row>
    <row r="78" spans="1:11" s="248" customFormat="1" x14ac:dyDescent="0.2">
      <c r="A78" s="245">
        <f t="shared" si="0"/>
        <v>72</v>
      </c>
      <c r="B78" s="246">
        <v>70.14</v>
      </c>
      <c r="C78" s="259" t="s">
        <v>33</v>
      </c>
      <c r="D78" s="246">
        <v>66.92</v>
      </c>
      <c r="E78" s="246">
        <v>93.69</v>
      </c>
      <c r="F78" s="259" t="s">
        <v>33</v>
      </c>
      <c r="G78" s="246">
        <v>91.27</v>
      </c>
      <c r="H78" s="246">
        <v>81.59</v>
      </c>
      <c r="I78" s="259" t="s">
        <v>33</v>
      </c>
      <c r="J78" s="246">
        <v>78.77</v>
      </c>
      <c r="K78" s="247"/>
    </row>
    <row r="79" spans="1:11" x14ac:dyDescent="0.2">
      <c r="A79" s="242">
        <f t="shared" si="0"/>
        <v>73</v>
      </c>
      <c r="B79" s="243">
        <v>74.290000000000006</v>
      </c>
      <c r="C79" s="259" t="s">
        <v>33</v>
      </c>
      <c r="D79" s="243">
        <v>71.58</v>
      </c>
      <c r="E79" s="243">
        <v>98.92</v>
      </c>
      <c r="F79" s="259" t="s">
        <v>33</v>
      </c>
      <c r="G79" s="243">
        <v>96.93</v>
      </c>
      <c r="H79" s="243">
        <v>86.8</v>
      </c>
      <c r="I79" s="259" t="s">
        <v>33</v>
      </c>
      <c r="J79" s="243">
        <v>84.47</v>
      </c>
    </row>
    <row r="80" spans="1:11" s="248" customFormat="1" x14ac:dyDescent="0.2">
      <c r="A80" s="245">
        <f t="shared" si="0"/>
        <v>74</v>
      </c>
      <c r="B80" s="246">
        <v>78.69</v>
      </c>
      <c r="C80" s="259" t="s">
        <v>33</v>
      </c>
      <c r="D80" s="246">
        <v>76.569999999999993</v>
      </c>
      <c r="E80" s="246">
        <v>104.45</v>
      </c>
      <c r="F80" s="259" t="s">
        <v>33</v>
      </c>
      <c r="G80" s="246">
        <v>102.94</v>
      </c>
      <c r="H80" s="246">
        <v>92.35</v>
      </c>
      <c r="I80" s="259" t="s">
        <v>33</v>
      </c>
      <c r="J80" s="246">
        <v>90.58</v>
      </c>
      <c r="K80" s="247"/>
    </row>
    <row r="81" spans="1:10" x14ac:dyDescent="0.2">
      <c r="A81" s="242">
        <f t="shared" si="0"/>
        <v>75</v>
      </c>
      <c r="B81" s="243">
        <v>83.35</v>
      </c>
      <c r="C81" s="259" t="s">
        <v>33</v>
      </c>
      <c r="D81" s="243">
        <v>81.900000000000006</v>
      </c>
      <c r="E81" s="243">
        <v>110.29</v>
      </c>
      <c r="F81" s="259" t="s">
        <v>33</v>
      </c>
      <c r="G81" s="243">
        <v>109.32</v>
      </c>
      <c r="H81" s="243">
        <v>98.26</v>
      </c>
      <c r="I81" s="259" t="s">
        <v>33</v>
      </c>
      <c r="J81" s="243">
        <v>97.13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K81"/>
  <sheetViews>
    <sheetView topLeftCell="A28" workbookViewId="0">
      <selection activeCell="B25" sqref="B25"/>
    </sheetView>
  </sheetViews>
  <sheetFormatPr defaultRowHeight="15" x14ac:dyDescent="0.2"/>
  <cols>
    <col min="1" max="1" width="8.88671875" style="1"/>
    <col min="2" max="3" width="7.5546875" style="249" customWidth="1"/>
    <col min="4" max="4" width="8" style="249" customWidth="1"/>
    <col min="5" max="6" width="7.5546875" style="249" customWidth="1"/>
    <col min="7" max="7" width="8" style="249" customWidth="1"/>
    <col min="8" max="9" width="7.5546875" style="249" bestFit="1" customWidth="1"/>
    <col min="10" max="10" width="8" style="249" bestFit="1" customWidth="1"/>
    <col min="11" max="11" width="6.77734375" style="241" customWidth="1"/>
  </cols>
  <sheetData>
    <row r="1" spans="1:11" ht="21" x14ac:dyDescent="0.35">
      <c r="A1" s="225" t="s">
        <v>128</v>
      </c>
    </row>
    <row r="3" spans="1:11" s="228" customFormat="1" ht="18.75" x14ac:dyDescent="0.3">
      <c r="A3" s="229" t="s">
        <v>1</v>
      </c>
      <c r="B3" s="230" t="s">
        <v>138</v>
      </c>
      <c r="C3" s="231"/>
      <c r="D3" s="232"/>
      <c r="E3" s="232"/>
      <c r="F3" s="232"/>
      <c r="G3" s="232"/>
      <c r="H3" s="232"/>
      <c r="I3" s="232"/>
      <c r="J3" s="232"/>
      <c r="K3" s="233"/>
    </row>
    <row r="4" spans="1:11" s="234" customFormat="1" ht="30" x14ac:dyDescent="0.25">
      <c r="A4" s="210"/>
      <c r="B4" s="235" t="s">
        <v>130</v>
      </c>
      <c r="C4" s="235" t="s">
        <v>130</v>
      </c>
      <c r="D4" s="235" t="s">
        <v>130</v>
      </c>
      <c r="E4" s="235" t="s">
        <v>131</v>
      </c>
      <c r="F4" s="235" t="s">
        <v>131</v>
      </c>
      <c r="G4" s="235" t="s">
        <v>131</v>
      </c>
      <c r="H4" s="235" t="s">
        <v>132</v>
      </c>
      <c r="I4" s="235" t="s">
        <v>132</v>
      </c>
      <c r="J4" s="235" t="s">
        <v>132</v>
      </c>
      <c r="K4" s="236"/>
    </row>
    <row r="5" spans="1:11" s="234" customFormat="1" x14ac:dyDescent="0.25">
      <c r="A5" s="237" t="s">
        <v>90</v>
      </c>
      <c r="B5" s="238" t="s">
        <v>133</v>
      </c>
      <c r="C5" s="235" t="s">
        <v>134</v>
      </c>
      <c r="D5" s="235" t="s">
        <v>135</v>
      </c>
      <c r="E5" s="235" t="s">
        <v>133</v>
      </c>
      <c r="F5" s="235" t="s">
        <v>134</v>
      </c>
      <c r="G5" s="235" t="s">
        <v>135</v>
      </c>
      <c r="H5" s="235" t="s">
        <v>133</v>
      </c>
      <c r="I5" s="235" t="s">
        <v>134</v>
      </c>
      <c r="J5" s="235" t="s">
        <v>135</v>
      </c>
      <c r="K5" s="236"/>
    </row>
    <row r="6" spans="1:11" s="234" customFormat="1" ht="15.75" x14ac:dyDescent="0.25">
      <c r="A6" s="258">
        <v>0</v>
      </c>
      <c r="B6" s="259" t="s">
        <v>33</v>
      </c>
      <c r="C6" s="259" t="s">
        <v>33</v>
      </c>
      <c r="D6" s="259" t="s">
        <v>33</v>
      </c>
      <c r="E6" s="259" t="s">
        <v>33</v>
      </c>
      <c r="F6" s="259" t="s">
        <v>33</v>
      </c>
      <c r="G6" s="259" t="s">
        <v>33</v>
      </c>
      <c r="H6" s="259" t="s">
        <v>33</v>
      </c>
      <c r="I6" s="259" t="s">
        <v>33</v>
      </c>
      <c r="J6" s="259" t="s">
        <v>33</v>
      </c>
      <c r="K6" s="236"/>
    </row>
    <row r="7" spans="1:11" s="234" customFormat="1" ht="15.75" x14ac:dyDescent="0.25">
      <c r="A7" s="258">
        <v>1</v>
      </c>
      <c r="B7" s="259" t="s">
        <v>33</v>
      </c>
      <c r="C7" s="259" t="s">
        <v>33</v>
      </c>
      <c r="D7" s="259" t="s">
        <v>33</v>
      </c>
      <c r="E7" s="259" t="s">
        <v>33</v>
      </c>
      <c r="F7" s="259" t="s">
        <v>33</v>
      </c>
      <c r="G7" s="259" t="s">
        <v>33</v>
      </c>
      <c r="H7" s="259" t="s">
        <v>33</v>
      </c>
      <c r="I7" s="259" t="s">
        <v>33</v>
      </c>
      <c r="J7" s="259" t="s">
        <v>33</v>
      </c>
      <c r="K7" s="236"/>
    </row>
    <row r="8" spans="1:11" s="234" customFormat="1" ht="15.75" x14ac:dyDescent="0.25">
      <c r="A8" s="258">
        <v>2</v>
      </c>
      <c r="B8" s="259" t="s">
        <v>33</v>
      </c>
      <c r="C8" s="259" t="s">
        <v>33</v>
      </c>
      <c r="D8" s="259" t="s">
        <v>33</v>
      </c>
      <c r="E8" s="259" t="s">
        <v>33</v>
      </c>
      <c r="F8" s="259" t="s">
        <v>33</v>
      </c>
      <c r="G8" s="259" t="s">
        <v>33</v>
      </c>
      <c r="H8" s="259" t="s">
        <v>33</v>
      </c>
      <c r="I8" s="259" t="s">
        <v>33</v>
      </c>
      <c r="J8" s="259" t="s">
        <v>33</v>
      </c>
      <c r="K8" s="236"/>
    </row>
    <row r="9" spans="1:11" s="234" customFormat="1" ht="15.75" x14ac:dyDescent="0.25">
      <c r="A9" s="258">
        <v>3</v>
      </c>
      <c r="B9" s="259" t="s">
        <v>33</v>
      </c>
      <c r="C9" s="259" t="s">
        <v>33</v>
      </c>
      <c r="D9" s="259" t="s">
        <v>33</v>
      </c>
      <c r="E9" s="259" t="s">
        <v>33</v>
      </c>
      <c r="F9" s="259" t="s">
        <v>33</v>
      </c>
      <c r="G9" s="259" t="s">
        <v>33</v>
      </c>
      <c r="H9" s="259" t="s">
        <v>33</v>
      </c>
      <c r="I9" s="259" t="s">
        <v>33</v>
      </c>
      <c r="J9" s="259" t="s">
        <v>33</v>
      </c>
      <c r="K9" s="236"/>
    </row>
    <row r="10" spans="1:11" s="234" customFormat="1" ht="15.75" x14ac:dyDescent="0.25">
      <c r="A10" s="258">
        <v>4</v>
      </c>
      <c r="B10" s="259" t="s">
        <v>33</v>
      </c>
      <c r="C10" s="259" t="s">
        <v>33</v>
      </c>
      <c r="D10" s="259" t="s">
        <v>33</v>
      </c>
      <c r="E10" s="259" t="s">
        <v>33</v>
      </c>
      <c r="F10" s="259" t="s">
        <v>33</v>
      </c>
      <c r="G10" s="259" t="s">
        <v>33</v>
      </c>
      <c r="H10" s="259" t="s">
        <v>33</v>
      </c>
      <c r="I10" s="259" t="s">
        <v>33</v>
      </c>
      <c r="J10" s="259" t="s">
        <v>33</v>
      </c>
      <c r="K10" s="236"/>
    </row>
    <row r="11" spans="1:11" s="234" customFormat="1" ht="15.75" x14ac:dyDescent="0.25">
      <c r="A11" s="258">
        <v>5</v>
      </c>
      <c r="B11" s="259" t="s">
        <v>33</v>
      </c>
      <c r="C11" s="259" t="s">
        <v>33</v>
      </c>
      <c r="D11" s="259" t="s">
        <v>33</v>
      </c>
      <c r="E11" s="259" t="s">
        <v>33</v>
      </c>
      <c r="F11" s="259" t="s">
        <v>33</v>
      </c>
      <c r="G11" s="259" t="s">
        <v>33</v>
      </c>
      <c r="H11" s="259" t="s">
        <v>33</v>
      </c>
      <c r="I11" s="259" t="s">
        <v>33</v>
      </c>
      <c r="J11" s="259" t="s">
        <v>33</v>
      </c>
      <c r="K11" s="236"/>
    </row>
    <row r="12" spans="1:11" s="234" customFormat="1" ht="15.75" x14ac:dyDescent="0.25">
      <c r="A12" s="258">
        <v>6</v>
      </c>
      <c r="B12" s="259" t="s">
        <v>33</v>
      </c>
      <c r="C12" s="259" t="s">
        <v>33</v>
      </c>
      <c r="D12" s="259" t="s">
        <v>33</v>
      </c>
      <c r="E12" s="259" t="s">
        <v>33</v>
      </c>
      <c r="F12" s="259" t="s">
        <v>33</v>
      </c>
      <c r="G12" s="259" t="s">
        <v>33</v>
      </c>
      <c r="H12" s="259" t="s">
        <v>33</v>
      </c>
      <c r="I12" s="259" t="s">
        <v>33</v>
      </c>
      <c r="J12" s="259" t="s">
        <v>33</v>
      </c>
      <c r="K12" s="236"/>
    </row>
    <row r="13" spans="1:11" s="234" customFormat="1" ht="15.75" x14ac:dyDescent="0.25">
      <c r="A13" s="258">
        <v>7</v>
      </c>
      <c r="B13" s="259" t="s">
        <v>33</v>
      </c>
      <c r="C13" s="259" t="s">
        <v>33</v>
      </c>
      <c r="D13" s="259" t="s">
        <v>33</v>
      </c>
      <c r="E13" s="259" t="s">
        <v>33</v>
      </c>
      <c r="F13" s="259" t="s">
        <v>33</v>
      </c>
      <c r="G13" s="259" t="s">
        <v>33</v>
      </c>
      <c r="H13" s="259" t="s">
        <v>33</v>
      </c>
      <c r="I13" s="259" t="s">
        <v>33</v>
      </c>
      <c r="J13" s="259" t="s">
        <v>33</v>
      </c>
      <c r="K13" s="236"/>
    </row>
    <row r="14" spans="1:11" s="234" customFormat="1" ht="15.75" x14ac:dyDescent="0.25">
      <c r="A14" s="258">
        <v>8</v>
      </c>
      <c r="B14" s="259" t="s">
        <v>33</v>
      </c>
      <c r="C14" s="259" t="s">
        <v>33</v>
      </c>
      <c r="D14" s="259" t="s">
        <v>33</v>
      </c>
      <c r="E14" s="259" t="s">
        <v>33</v>
      </c>
      <c r="F14" s="259" t="s">
        <v>33</v>
      </c>
      <c r="G14" s="259" t="s">
        <v>33</v>
      </c>
      <c r="H14" s="259" t="s">
        <v>33</v>
      </c>
      <c r="I14" s="259" t="s">
        <v>33</v>
      </c>
      <c r="J14" s="259" t="s">
        <v>33</v>
      </c>
      <c r="K14" s="236"/>
    </row>
    <row r="15" spans="1:11" s="234" customFormat="1" ht="15.75" x14ac:dyDescent="0.25">
      <c r="A15" s="258">
        <v>9</v>
      </c>
      <c r="B15" s="259" t="s">
        <v>33</v>
      </c>
      <c r="C15" s="259" t="s">
        <v>33</v>
      </c>
      <c r="D15" s="259" t="s">
        <v>33</v>
      </c>
      <c r="E15" s="259" t="s">
        <v>33</v>
      </c>
      <c r="F15" s="259" t="s">
        <v>33</v>
      </c>
      <c r="G15" s="259" t="s">
        <v>33</v>
      </c>
      <c r="H15" s="259" t="s">
        <v>33</v>
      </c>
      <c r="I15" s="259" t="s">
        <v>33</v>
      </c>
      <c r="J15" s="259" t="s">
        <v>33</v>
      </c>
      <c r="K15" s="236"/>
    </row>
    <row r="16" spans="1:11" s="234" customFormat="1" ht="15.75" x14ac:dyDescent="0.25">
      <c r="A16" s="258">
        <v>10</v>
      </c>
      <c r="B16" s="259" t="s">
        <v>33</v>
      </c>
      <c r="C16" s="259" t="s">
        <v>33</v>
      </c>
      <c r="D16" s="259" t="s">
        <v>33</v>
      </c>
      <c r="E16" s="259" t="s">
        <v>33</v>
      </c>
      <c r="F16" s="259" t="s">
        <v>33</v>
      </c>
      <c r="G16" s="259" t="s">
        <v>33</v>
      </c>
      <c r="H16" s="259" t="s">
        <v>33</v>
      </c>
      <c r="I16" s="259" t="s">
        <v>33</v>
      </c>
      <c r="J16" s="259" t="s">
        <v>33</v>
      </c>
      <c r="K16" s="236"/>
    </row>
    <row r="17" spans="1:11" s="234" customFormat="1" ht="15.75" x14ac:dyDescent="0.25">
      <c r="A17" s="258">
        <v>11</v>
      </c>
      <c r="B17" s="259" t="s">
        <v>33</v>
      </c>
      <c r="C17" s="259" t="s">
        <v>33</v>
      </c>
      <c r="D17" s="259" t="s">
        <v>33</v>
      </c>
      <c r="E17" s="259" t="s">
        <v>33</v>
      </c>
      <c r="F17" s="259" t="s">
        <v>33</v>
      </c>
      <c r="G17" s="259" t="s">
        <v>33</v>
      </c>
      <c r="H17" s="259" t="s">
        <v>33</v>
      </c>
      <c r="I17" s="259" t="s">
        <v>33</v>
      </c>
      <c r="J17" s="259" t="s">
        <v>33</v>
      </c>
      <c r="K17" s="236"/>
    </row>
    <row r="18" spans="1:11" s="234" customFormat="1" ht="15.75" x14ac:dyDescent="0.25">
      <c r="A18" s="258">
        <v>12</v>
      </c>
      <c r="B18" s="259" t="s">
        <v>33</v>
      </c>
      <c r="C18" s="259" t="s">
        <v>33</v>
      </c>
      <c r="D18" s="259" t="s">
        <v>33</v>
      </c>
      <c r="E18" s="259" t="s">
        <v>33</v>
      </c>
      <c r="F18" s="259" t="s">
        <v>33</v>
      </c>
      <c r="G18" s="259" t="s">
        <v>33</v>
      </c>
      <c r="H18" s="259" t="s">
        <v>33</v>
      </c>
      <c r="I18" s="259" t="s">
        <v>33</v>
      </c>
      <c r="J18" s="259" t="s">
        <v>33</v>
      </c>
      <c r="K18" s="236"/>
    </row>
    <row r="19" spans="1:11" s="234" customFormat="1" ht="15.75" x14ac:dyDescent="0.25">
      <c r="A19" s="258">
        <v>13</v>
      </c>
      <c r="B19" s="259" t="s">
        <v>33</v>
      </c>
      <c r="C19" s="259" t="s">
        <v>33</v>
      </c>
      <c r="D19" s="259" t="s">
        <v>33</v>
      </c>
      <c r="E19" s="259" t="s">
        <v>33</v>
      </c>
      <c r="F19" s="259" t="s">
        <v>33</v>
      </c>
      <c r="G19" s="259" t="s">
        <v>33</v>
      </c>
      <c r="H19" s="259" t="s">
        <v>33</v>
      </c>
      <c r="I19" s="259" t="s">
        <v>33</v>
      </c>
      <c r="J19" s="259" t="s">
        <v>33</v>
      </c>
      <c r="K19" s="236"/>
    </row>
    <row r="20" spans="1:11" s="234" customFormat="1" ht="15.75" x14ac:dyDescent="0.25">
      <c r="A20" s="258">
        <v>14</v>
      </c>
      <c r="B20" s="259" t="s">
        <v>33</v>
      </c>
      <c r="C20" s="259" t="s">
        <v>33</v>
      </c>
      <c r="D20" s="259" t="s">
        <v>33</v>
      </c>
      <c r="E20" s="259" t="s">
        <v>33</v>
      </c>
      <c r="F20" s="259" t="s">
        <v>33</v>
      </c>
      <c r="G20" s="259" t="s">
        <v>33</v>
      </c>
      <c r="H20" s="259" t="s">
        <v>33</v>
      </c>
      <c r="I20" s="259" t="s">
        <v>33</v>
      </c>
      <c r="J20" s="259" t="s">
        <v>33</v>
      </c>
      <c r="K20" s="236"/>
    </row>
    <row r="21" spans="1:11" s="234" customFormat="1" ht="15.75" x14ac:dyDescent="0.25">
      <c r="A21" s="258">
        <v>15</v>
      </c>
      <c r="B21" s="259" t="s">
        <v>33</v>
      </c>
      <c r="C21" s="259" t="s">
        <v>33</v>
      </c>
      <c r="D21" s="259" t="s">
        <v>33</v>
      </c>
      <c r="E21" s="259" t="s">
        <v>33</v>
      </c>
      <c r="F21" s="259" t="s">
        <v>33</v>
      </c>
      <c r="G21" s="259" t="s">
        <v>33</v>
      </c>
      <c r="H21" s="259" t="s">
        <v>33</v>
      </c>
      <c r="I21" s="259" t="s">
        <v>33</v>
      </c>
      <c r="J21" s="259" t="s">
        <v>33</v>
      </c>
      <c r="K21" s="236"/>
    </row>
    <row r="22" spans="1:11" s="234" customFormat="1" ht="15.75" x14ac:dyDescent="0.25">
      <c r="A22" s="258">
        <v>16</v>
      </c>
      <c r="B22" s="259" t="s">
        <v>33</v>
      </c>
      <c r="C22" s="259" t="s">
        <v>33</v>
      </c>
      <c r="D22" s="259" t="s">
        <v>33</v>
      </c>
      <c r="E22" s="259" t="s">
        <v>33</v>
      </c>
      <c r="F22" s="259" t="s">
        <v>33</v>
      </c>
      <c r="G22" s="259" t="s">
        <v>33</v>
      </c>
      <c r="H22" s="259" t="s">
        <v>33</v>
      </c>
      <c r="I22" s="259" t="s">
        <v>33</v>
      </c>
      <c r="J22" s="259" t="s">
        <v>33</v>
      </c>
      <c r="K22" s="236"/>
    </row>
    <row r="23" spans="1:11" s="234" customFormat="1" ht="15.75" x14ac:dyDescent="0.25">
      <c r="A23" s="258">
        <v>17</v>
      </c>
      <c r="B23" s="259" t="s">
        <v>33</v>
      </c>
      <c r="C23" s="259" t="s">
        <v>33</v>
      </c>
      <c r="D23" s="259" t="s">
        <v>33</v>
      </c>
      <c r="E23" s="259" t="s">
        <v>33</v>
      </c>
      <c r="F23" s="259" t="s">
        <v>33</v>
      </c>
      <c r="G23" s="259" t="s">
        <v>33</v>
      </c>
      <c r="H23" s="259" t="s">
        <v>33</v>
      </c>
      <c r="I23" s="259" t="s">
        <v>33</v>
      </c>
      <c r="J23" s="259" t="s">
        <v>33</v>
      </c>
      <c r="K23" s="236"/>
    </row>
    <row r="24" spans="1:11" x14ac:dyDescent="0.2">
      <c r="A24" s="239">
        <v>18</v>
      </c>
      <c r="B24" s="240">
        <v>12.43</v>
      </c>
      <c r="C24" s="240">
        <v>8.39</v>
      </c>
      <c r="D24" s="240">
        <v>8.19</v>
      </c>
      <c r="E24" s="240">
        <v>15.84</v>
      </c>
      <c r="F24" s="240">
        <v>11.03</v>
      </c>
      <c r="G24" s="240">
        <v>10.67</v>
      </c>
      <c r="H24" s="240">
        <v>13.08</v>
      </c>
      <c r="I24" s="240">
        <v>9.09</v>
      </c>
      <c r="J24" s="240">
        <v>8.7200000000000006</v>
      </c>
    </row>
    <row r="25" spans="1:11" x14ac:dyDescent="0.2">
      <c r="A25" s="242">
        <f>A24+1</f>
        <v>19</v>
      </c>
      <c r="B25" s="243">
        <v>12.64</v>
      </c>
      <c r="C25" s="243">
        <v>8.61</v>
      </c>
      <c r="D25" s="243">
        <v>8.33</v>
      </c>
      <c r="E25" s="243">
        <v>16.100000000000001</v>
      </c>
      <c r="F25" s="243">
        <v>11.29</v>
      </c>
      <c r="G25" s="243">
        <v>10.87</v>
      </c>
      <c r="H25" s="243">
        <v>13.3</v>
      </c>
      <c r="I25" s="243">
        <v>9.3000000000000007</v>
      </c>
      <c r="J25" s="243">
        <v>8.8800000000000008</v>
      </c>
    </row>
    <row r="26" spans="1:11" x14ac:dyDescent="0.2">
      <c r="A26" s="239">
        <f t="shared" ref="A26:A81" si="0">A25+1</f>
        <v>20</v>
      </c>
      <c r="B26" s="244">
        <v>12.86</v>
      </c>
      <c r="C26" s="244">
        <v>8.84</v>
      </c>
      <c r="D26" s="244">
        <v>8.4700000000000006</v>
      </c>
      <c r="E26" s="244">
        <v>16.37</v>
      </c>
      <c r="F26" s="244">
        <v>11.56</v>
      </c>
      <c r="G26" s="244">
        <v>11.07</v>
      </c>
      <c r="H26" s="244">
        <v>13.53</v>
      </c>
      <c r="I26" s="244">
        <v>9.5299999999999994</v>
      </c>
      <c r="J26" s="244">
        <v>9.0299999999999994</v>
      </c>
    </row>
    <row r="27" spans="1:11" x14ac:dyDescent="0.2">
      <c r="A27" s="242">
        <f t="shared" si="0"/>
        <v>21</v>
      </c>
      <c r="B27" s="243">
        <v>13.1</v>
      </c>
      <c r="C27" s="243">
        <v>9.08</v>
      </c>
      <c r="D27" s="243">
        <v>8.6300000000000008</v>
      </c>
      <c r="E27" s="243">
        <v>16.66</v>
      </c>
      <c r="F27" s="243">
        <v>11.85</v>
      </c>
      <c r="G27" s="243">
        <v>11.28</v>
      </c>
      <c r="H27" s="243">
        <v>13.77</v>
      </c>
      <c r="I27" s="243">
        <v>9.76</v>
      </c>
      <c r="J27" s="243">
        <v>9.1999999999999993</v>
      </c>
    </row>
    <row r="28" spans="1:11" x14ac:dyDescent="0.2">
      <c r="A28" s="239">
        <f t="shared" si="0"/>
        <v>22</v>
      </c>
      <c r="B28" s="244">
        <v>13.34</v>
      </c>
      <c r="C28" s="244">
        <v>9.34</v>
      </c>
      <c r="D28" s="244">
        <v>8.7899999999999991</v>
      </c>
      <c r="E28" s="244">
        <v>16.95</v>
      </c>
      <c r="F28" s="244">
        <v>12.14</v>
      </c>
      <c r="G28" s="244">
        <v>11.51</v>
      </c>
      <c r="H28" s="244">
        <v>14.01</v>
      </c>
      <c r="I28" s="244">
        <v>10.01</v>
      </c>
      <c r="J28" s="244">
        <v>9.39</v>
      </c>
    </row>
    <row r="29" spans="1:11" x14ac:dyDescent="0.2">
      <c r="A29" s="242">
        <f t="shared" si="0"/>
        <v>23</v>
      </c>
      <c r="B29" s="243">
        <v>13.59</v>
      </c>
      <c r="C29" s="243">
        <v>9.6</v>
      </c>
      <c r="D29" s="243">
        <v>8.9499999999999993</v>
      </c>
      <c r="E29" s="243">
        <v>17.25</v>
      </c>
      <c r="F29" s="243">
        <v>12.44</v>
      </c>
      <c r="G29" s="243">
        <v>11.73</v>
      </c>
      <c r="H29" s="243">
        <v>14.27</v>
      </c>
      <c r="I29" s="243">
        <v>10.26</v>
      </c>
      <c r="J29" s="243">
        <v>9.57</v>
      </c>
    </row>
    <row r="30" spans="1:11" x14ac:dyDescent="0.2">
      <c r="A30" s="239">
        <f t="shared" si="0"/>
        <v>24</v>
      </c>
      <c r="B30" s="244">
        <v>13.86</v>
      </c>
      <c r="C30" s="244">
        <v>9.8699999999999992</v>
      </c>
      <c r="D30" s="244">
        <v>9.1199999999999992</v>
      </c>
      <c r="E30" s="244">
        <v>17.57</v>
      </c>
      <c r="F30" s="244">
        <v>12.75</v>
      </c>
      <c r="G30" s="244">
        <v>11.96</v>
      </c>
      <c r="H30" s="244">
        <v>14.54</v>
      </c>
      <c r="I30" s="244">
        <v>10.51</v>
      </c>
      <c r="J30" s="244">
        <v>9.75</v>
      </c>
    </row>
    <row r="31" spans="1:11" x14ac:dyDescent="0.2">
      <c r="A31" s="242">
        <f t="shared" si="0"/>
        <v>25</v>
      </c>
      <c r="B31" s="243">
        <v>14.12</v>
      </c>
      <c r="C31" s="243">
        <v>10.16</v>
      </c>
      <c r="D31" s="243">
        <v>9.3000000000000007</v>
      </c>
      <c r="E31" s="243">
        <v>17.88</v>
      </c>
      <c r="F31" s="243">
        <v>13.08</v>
      </c>
      <c r="G31" s="243">
        <v>12.21</v>
      </c>
      <c r="H31" s="243">
        <v>14.8</v>
      </c>
      <c r="I31" s="243">
        <v>10.79</v>
      </c>
      <c r="J31" s="243">
        <v>9.9499999999999993</v>
      </c>
    </row>
    <row r="32" spans="1:11" x14ac:dyDescent="0.2">
      <c r="A32" s="239">
        <f t="shared" si="0"/>
        <v>26</v>
      </c>
      <c r="B32" s="244">
        <v>14.48</v>
      </c>
      <c r="C32" s="244">
        <v>10.52</v>
      </c>
      <c r="D32" s="244">
        <v>9.5500000000000007</v>
      </c>
      <c r="E32" s="244">
        <v>18.309999999999999</v>
      </c>
      <c r="F32" s="244">
        <v>13.53</v>
      </c>
      <c r="G32" s="244">
        <v>12.54</v>
      </c>
      <c r="H32" s="244">
        <v>15.17</v>
      </c>
      <c r="I32" s="244">
        <v>11.17</v>
      </c>
      <c r="J32" s="244">
        <v>10.220000000000001</v>
      </c>
    </row>
    <row r="33" spans="1:10" x14ac:dyDescent="0.2">
      <c r="A33" s="242">
        <f t="shared" si="0"/>
        <v>27</v>
      </c>
      <c r="B33" s="243">
        <v>14.85</v>
      </c>
      <c r="C33" s="243">
        <v>10.89</v>
      </c>
      <c r="D33" s="243">
        <v>9.81</v>
      </c>
      <c r="E33" s="243">
        <v>18.760000000000002</v>
      </c>
      <c r="F33" s="243">
        <v>14</v>
      </c>
      <c r="G33" s="243">
        <v>12.89</v>
      </c>
      <c r="H33" s="243">
        <v>15.55</v>
      </c>
      <c r="I33" s="243">
        <v>11.57</v>
      </c>
      <c r="J33" s="243">
        <v>10.51</v>
      </c>
    </row>
    <row r="34" spans="1:10" x14ac:dyDescent="0.2">
      <c r="A34" s="239">
        <f t="shared" si="0"/>
        <v>28</v>
      </c>
      <c r="B34" s="244">
        <v>15.23</v>
      </c>
      <c r="C34" s="244">
        <v>11.27</v>
      </c>
      <c r="D34" s="244">
        <v>10.07</v>
      </c>
      <c r="E34" s="244">
        <v>19.21</v>
      </c>
      <c r="F34" s="244">
        <v>14.47</v>
      </c>
      <c r="G34" s="244">
        <v>13.24</v>
      </c>
      <c r="H34" s="244">
        <v>15.94</v>
      </c>
      <c r="I34" s="244">
        <v>11.97</v>
      </c>
      <c r="J34" s="244">
        <v>10.8</v>
      </c>
    </row>
    <row r="35" spans="1:10" x14ac:dyDescent="0.2">
      <c r="A35" s="242">
        <f t="shared" si="0"/>
        <v>29</v>
      </c>
      <c r="B35" s="243">
        <v>15.62</v>
      </c>
      <c r="C35" s="243">
        <v>11.67</v>
      </c>
      <c r="D35" s="243">
        <v>10.35</v>
      </c>
      <c r="E35" s="243">
        <v>19.68</v>
      </c>
      <c r="F35" s="243">
        <v>14.97</v>
      </c>
      <c r="G35" s="243">
        <v>13.61</v>
      </c>
      <c r="H35" s="243">
        <v>16.350000000000001</v>
      </c>
      <c r="I35" s="243">
        <v>12.4</v>
      </c>
      <c r="J35" s="243">
        <v>11.1</v>
      </c>
    </row>
    <row r="36" spans="1:10" x14ac:dyDescent="0.2">
      <c r="A36" s="239">
        <f t="shared" si="0"/>
        <v>30</v>
      </c>
      <c r="B36" s="244">
        <v>16.02</v>
      </c>
      <c r="C36" s="244">
        <v>12.08</v>
      </c>
      <c r="D36" s="244">
        <v>10.63</v>
      </c>
      <c r="E36" s="244">
        <v>20.149999999999999</v>
      </c>
      <c r="F36" s="244">
        <v>15.49</v>
      </c>
      <c r="G36" s="244">
        <v>13.99</v>
      </c>
      <c r="H36" s="244">
        <v>16.760000000000002</v>
      </c>
      <c r="I36" s="244">
        <v>12.84</v>
      </c>
      <c r="J36" s="244">
        <v>11.41</v>
      </c>
    </row>
    <row r="37" spans="1:10" x14ac:dyDescent="0.2">
      <c r="A37" s="242">
        <f t="shared" si="0"/>
        <v>31</v>
      </c>
      <c r="B37" s="243">
        <v>16.440000000000001</v>
      </c>
      <c r="C37" s="243">
        <v>12.51</v>
      </c>
      <c r="D37" s="243">
        <v>10.93</v>
      </c>
      <c r="E37" s="243">
        <v>20.65</v>
      </c>
      <c r="F37" s="243">
        <v>16.03</v>
      </c>
      <c r="G37" s="243">
        <v>14.38</v>
      </c>
      <c r="H37" s="243">
        <v>17.190000000000001</v>
      </c>
      <c r="I37" s="243">
        <v>13.3</v>
      </c>
      <c r="J37" s="243">
        <v>11.73</v>
      </c>
    </row>
    <row r="38" spans="1:10" x14ac:dyDescent="0.2">
      <c r="A38" s="239">
        <f t="shared" si="0"/>
        <v>32</v>
      </c>
      <c r="B38" s="244">
        <v>16.850000000000001</v>
      </c>
      <c r="C38" s="244">
        <v>12.96</v>
      </c>
      <c r="D38" s="244">
        <v>11.22</v>
      </c>
      <c r="E38" s="244">
        <v>21.15</v>
      </c>
      <c r="F38" s="244">
        <v>16.59</v>
      </c>
      <c r="G38" s="244">
        <v>14.77</v>
      </c>
      <c r="H38" s="244">
        <v>17.62</v>
      </c>
      <c r="I38" s="244">
        <v>13.77</v>
      </c>
      <c r="J38" s="244">
        <v>12.06</v>
      </c>
    </row>
    <row r="39" spans="1:10" x14ac:dyDescent="0.2">
      <c r="A39" s="242">
        <f t="shared" si="0"/>
        <v>33</v>
      </c>
      <c r="B39" s="243">
        <v>17.29</v>
      </c>
      <c r="C39" s="243">
        <v>13.41</v>
      </c>
      <c r="D39" s="243">
        <v>11.54</v>
      </c>
      <c r="E39" s="243">
        <v>21.67</v>
      </c>
      <c r="F39" s="243">
        <v>17.149999999999999</v>
      </c>
      <c r="G39" s="243">
        <v>15.19</v>
      </c>
      <c r="H39" s="243">
        <v>18.07</v>
      </c>
      <c r="I39" s="243">
        <v>14.26</v>
      </c>
      <c r="J39" s="243">
        <v>12.4</v>
      </c>
    </row>
    <row r="40" spans="1:10" x14ac:dyDescent="0.2">
      <c r="A40" s="239">
        <f t="shared" si="0"/>
        <v>34</v>
      </c>
      <c r="B40" s="244">
        <v>17.739999999999998</v>
      </c>
      <c r="C40" s="244">
        <v>13.89</v>
      </c>
      <c r="D40" s="244">
        <v>11.85</v>
      </c>
      <c r="E40" s="244">
        <v>22.19</v>
      </c>
      <c r="F40" s="244">
        <v>17.75</v>
      </c>
      <c r="G40" s="244">
        <v>15.61</v>
      </c>
      <c r="H40" s="244">
        <v>18.52</v>
      </c>
      <c r="I40" s="244">
        <v>14.77</v>
      </c>
      <c r="J40" s="244">
        <v>12.75</v>
      </c>
    </row>
    <row r="41" spans="1:10" x14ac:dyDescent="0.2">
      <c r="A41" s="242">
        <f t="shared" si="0"/>
        <v>35</v>
      </c>
      <c r="B41" s="243">
        <v>18.2</v>
      </c>
      <c r="C41" s="243">
        <v>14.39</v>
      </c>
      <c r="D41" s="243">
        <v>12.18</v>
      </c>
      <c r="E41" s="243">
        <v>22.74</v>
      </c>
      <c r="F41" s="243">
        <v>18.37</v>
      </c>
      <c r="G41" s="243">
        <v>16.05</v>
      </c>
      <c r="H41" s="243">
        <v>19</v>
      </c>
      <c r="I41" s="243">
        <v>15.3</v>
      </c>
      <c r="J41" s="243">
        <v>13.11</v>
      </c>
    </row>
    <row r="42" spans="1:10" x14ac:dyDescent="0.2">
      <c r="A42" s="239">
        <f t="shared" si="0"/>
        <v>36</v>
      </c>
      <c r="B42" s="244">
        <v>18.71</v>
      </c>
      <c r="C42" s="244">
        <v>15.14</v>
      </c>
      <c r="D42" s="244">
        <v>12.6</v>
      </c>
      <c r="E42" s="244">
        <v>23.36</v>
      </c>
      <c r="F42" s="244">
        <v>19.27</v>
      </c>
      <c r="G42" s="244">
        <v>16.600000000000001</v>
      </c>
      <c r="H42" s="244">
        <v>19.53</v>
      </c>
      <c r="I42" s="244">
        <v>16.07</v>
      </c>
      <c r="J42" s="244">
        <v>13.55</v>
      </c>
    </row>
    <row r="43" spans="1:10" x14ac:dyDescent="0.2">
      <c r="A43" s="242">
        <f t="shared" si="0"/>
        <v>37</v>
      </c>
      <c r="B43" s="243">
        <v>19.239999999999998</v>
      </c>
      <c r="C43" s="243">
        <v>15.94</v>
      </c>
      <c r="D43" s="243">
        <v>13.03</v>
      </c>
      <c r="E43" s="243">
        <v>23.99</v>
      </c>
      <c r="F43" s="243">
        <v>20.22</v>
      </c>
      <c r="G43" s="243">
        <v>17.16</v>
      </c>
      <c r="H43" s="243">
        <v>20.07</v>
      </c>
      <c r="I43" s="243">
        <v>16.87</v>
      </c>
      <c r="J43" s="243">
        <v>14</v>
      </c>
    </row>
    <row r="44" spans="1:10" x14ac:dyDescent="0.2">
      <c r="A44" s="239">
        <f t="shared" si="0"/>
        <v>38</v>
      </c>
      <c r="B44" s="244">
        <v>19.79</v>
      </c>
      <c r="C44" s="244">
        <v>16.78</v>
      </c>
      <c r="D44" s="244">
        <v>13.48</v>
      </c>
      <c r="E44" s="244">
        <v>24.65</v>
      </c>
      <c r="F44" s="244">
        <v>21.22</v>
      </c>
      <c r="G44" s="244">
        <v>17.739999999999998</v>
      </c>
      <c r="H44" s="244">
        <v>20.64</v>
      </c>
      <c r="I44" s="244">
        <v>17.72</v>
      </c>
      <c r="J44" s="244">
        <v>14.48</v>
      </c>
    </row>
    <row r="45" spans="1:10" x14ac:dyDescent="0.2">
      <c r="A45" s="242">
        <f t="shared" si="0"/>
        <v>39</v>
      </c>
      <c r="B45" s="243">
        <v>20.350000000000001</v>
      </c>
      <c r="C45" s="243">
        <v>17.66</v>
      </c>
      <c r="D45" s="243">
        <v>13.94</v>
      </c>
      <c r="E45" s="243">
        <v>25.32</v>
      </c>
      <c r="F45" s="243">
        <v>22.26</v>
      </c>
      <c r="G45" s="243">
        <v>18.34</v>
      </c>
      <c r="H45" s="243">
        <v>21.21</v>
      </c>
      <c r="I45" s="243">
        <v>18.62</v>
      </c>
      <c r="J45" s="243">
        <v>14.96</v>
      </c>
    </row>
    <row r="46" spans="1:10" x14ac:dyDescent="0.2">
      <c r="A46" s="239">
        <f t="shared" si="0"/>
        <v>40</v>
      </c>
      <c r="B46" s="244">
        <v>20.93</v>
      </c>
      <c r="C46" s="244">
        <v>18.59</v>
      </c>
      <c r="D46" s="244">
        <v>14.42</v>
      </c>
      <c r="E46" s="244">
        <v>26.01</v>
      </c>
      <c r="F46" s="244">
        <v>23.36</v>
      </c>
      <c r="G46" s="244">
        <v>18.97</v>
      </c>
      <c r="H46" s="244">
        <v>21.81</v>
      </c>
      <c r="I46" s="244">
        <v>19.55</v>
      </c>
      <c r="J46" s="244">
        <v>15.47</v>
      </c>
    </row>
    <row r="47" spans="1:10" x14ac:dyDescent="0.2">
      <c r="A47" s="242">
        <f t="shared" si="0"/>
        <v>41</v>
      </c>
      <c r="B47" s="243">
        <v>21.52</v>
      </c>
      <c r="C47" s="243">
        <v>19.59</v>
      </c>
      <c r="D47" s="243">
        <v>14.93</v>
      </c>
      <c r="E47" s="243">
        <v>26.713999999999999</v>
      </c>
      <c r="F47" s="243">
        <v>24.53</v>
      </c>
      <c r="G47" s="243">
        <v>19.62</v>
      </c>
      <c r="H47" s="243">
        <v>22.41</v>
      </c>
      <c r="I47" s="243">
        <v>20.55</v>
      </c>
      <c r="J47" s="243">
        <v>16</v>
      </c>
    </row>
    <row r="48" spans="1:10" x14ac:dyDescent="0.2">
      <c r="A48" s="239">
        <f t="shared" si="0"/>
        <v>42</v>
      </c>
      <c r="B48" s="244">
        <v>22.13</v>
      </c>
      <c r="C48" s="244">
        <v>20.62</v>
      </c>
      <c r="D48" s="244">
        <v>15.44</v>
      </c>
      <c r="E48" s="244">
        <v>27.44</v>
      </c>
      <c r="F48" s="244">
        <v>25.74</v>
      </c>
      <c r="G48" s="244">
        <v>20.28</v>
      </c>
      <c r="H48" s="244">
        <v>23.04</v>
      </c>
      <c r="I48" s="244">
        <v>21.59</v>
      </c>
      <c r="J48" s="244">
        <v>16.54</v>
      </c>
    </row>
    <row r="49" spans="1:11" x14ac:dyDescent="0.2">
      <c r="A49" s="242">
        <f t="shared" si="0"/>
        <v>43</v>
      </c>
      <c r="B49" s="243">
        <v>22.76</v>
      </c>
      <c r="C49" s="243">
        <v>21.71</v>
      </c>
      <c r="D49" s="243">
        <v>15.97</v>
      </c>
      <c r="E49" s="243">
        <v>28.2</v>
      </c>
      <c r="F49" s="243">
        <v>27.01</v>
      </c>
      <c r="G49" s="243">
        <v>20.98</v>
      </c>
      <c r="H49" s="243">
        <v>23.69</v>
      </c>
      <c r="I49" s="243">
        <v>22.68</v>
      </c>
      <c r="J49" s="243">
        <v>17.100000000000001</v>
      </c>
    </row>
    <row r="50" spans="1:11" s="248" customFormat="1" x14ac:dyDescent="0.2">
      <c r="A50" s="245">
        <f t="shared" si="0"/>
        <v>44</v>
      </c>
      <c r="B50" s="246">
        <v>23.41</v>
      </c>
      <c r="C50" s="246">
        <v>22.86</v>
      </c>
      <c r="D50" s="246">
        <v>16.52</v>
      </c>
      <c r="E50" s="246">
        <v>28.96</v>
      </c>
      <c r="F50" s="246">
        <v>28.35</v>
      </c>
      <c r="G50" s="246">
        <v>21.69</v>
      </c>
      <c r="H50" s="246">
        <v>24.35</v>
      </c>
      <c r="I50" s="246">
        <v>23.82</v>
      </c>
      <c r="J50" s="246">
        <v>17.68</v>
      </c>
      <c r="K50" s="247"/>
    </row>
    <row r="51" spans="1:11" x14ac:dyDescent="0.2">
      <c r="A51" s="242">
        <f t="shared" si="0"/>
        <v>45</v>
      </c>
      <c r="B51" s="243">
        <v>24.07</v>
      </c>
      <c r="C51" s="243">
        <v>24.07</v>
      </c>
      <c r="D51" s="243">
        <v>17.100000000000001</v>
      </c>
      <c r="E51" s="243">
        <v>29.75</v>
      </c>
      <c r="F51" s="243">
        <v>29.75</v>
      </c>
      <c r="G51" s="243">
        <v>22.44</v>
      </c>
      <c r="H51" s="243">
        <v>25.03</v>
      </c>
      <c r="I51" s="243">
        <v>25.03</v>
      </c>
      <c r="J51" s="243">
        <v>18.28</v>
      </c>
    </row>
    <row r="52" spans="1:11" s="248" customFormat="1" x14ac:dyDescent="0.2">
      <c r="A52" s="245">
        <f t="shared" si="0"/>
        <v>46</v>
      </c>
      <c r="B52" s="246">
        <v>24.77</v>
      </c>
      <c r="C52" s="246">
        <v>26.13</v>
      </c>
      <c r="D52" s="246">
        <v>17.809999999999999</v>
      </c>
      <c r="E52" s="246">
        <v>30.64</v>
      </c>
      <c r="F52" s="246">
        <v>32.29</v>
      </c>
      <c r="G52" s="246">
        <v>23.36</v>
      </c>
      <c r="H52" s="246">
        <v>25.8</v>
      </c>
      <c r="I52" s="246">
        <v>27.24</v>
      </c>
      <c r="J52" s="246">
        <v>19.05</v>
      </c>
      <c r="K52" s="247"/>
    </row>
    <row r="53" spans="1:11" x14ac:dyDescent="0.2">
      <c r="A53" s="242">
        <f t="shared" si="0"/>
        <v>47</v>
      </c>
      <c r="B53" s="243">
        <v>25.5</v>
      </c>
      <c r="C53" s="243">
        <v>28.37</v>
      </c>
      <c r="D53" s="243">
        <v>18.54</v>
      </c>
      <c r="E53" s="243">
        <v>31.56</v>
      </c>
      <c r="F53" s="243">
        <v>35.04</v>
      </c>
      <c r="G53" s="243">
        <v>24.32</v>
      </c>
      <c r="H53" s="243">
        <v>26.6</v>
      </c>
      <c r="I53" s="243">
        <v>29.64</v>
      </c>
      <c r="J53" s="243">
        <v>19.850000000000001</v>
      </c>
    </row>
    <row r="54" spans="1:11" s="248" customFormat="1" x14ac:dyDescent="0.2">
      <c r="A54" s="245">
        <f t="shared" si="0"/>
        <v>48</v>
      </c>
      <c r="B54" s="246">
        <v>26.24</v>
      </c>
      <c r="C54" s="246">
        <v>30.81</v>
      </c>
      <c r="D54" s="246">
        <v>19.309999999999999</v>
      </c>
      <c r="E54" s="246">
        <v>32.51</v>
      </c>
      <c r="F54" s="246">
        <v>38.04</v>
      </c>
      <c r="G54" s="246">
        <v>25.32</v>
      </c>
      <c r="H54" s="246">
        <v>27.42</v>
      </c>
      <c r="I54" s="246">
        <v>32.26</v>
      </c>
      <c r="J54" s="246">
        <v>20.68</v>
      </c>
      <c r="K54" s="247"/>
    </row>
    <row r="55" spans="1:11" x14ac:dyDescent="0.2">
      <c r="A55" s="242">
        <f t="shared" si="0"/>
        <v>49</v>
      </c>
      <c r="B55" s="243">
        <v>27.01</v>
      </c>
      <c r="C55" s="243">
        <v>33.450000000000003</v>
      </c>
      <c r="D55" s="243">
        <v>20.100000000000001</v>
      </c>
      <c r="E55" s="243">
        <v>33.479999999999997</v>
      </c>
      <c r="F55" s="243">
        <v>41.28</v>
      </c>
      <c r="G55" s="243">
        <v>26.36</v>
      </c>
      <c r="H55" s="243">
        <v>28.27</v>
      </c>
      <c r="I55" s="243">
        <v>35.11</v>
      </c>
      <c r="J55" s="243">
        <v>21.55</v>
      </c>
    </row>
    <row r="56" spans="1:11" s="248" customFormat="1" x14ac:dyDescent="0.2">
      <c r="A56" s="245">
        <f t="shared" si="0"/>
        <v>50</v>
      </c>
      <c r="B56" s="246">
        <v>27.81</v>
      </c>
      <c r="C56" s="246">
        <v>36.31</v>
      </c>
      <c r="D56" s="246">
        <v>20.94</v>
      </c>
      <c r="E56" s="246">
        <v>34.49</v>
      </c>
      <c r="F56" s="246">
        <v>44.8</v>
      </c>
      <c r="G56" s="246">
        <v>27.44</v>
      </c>
      <c r="H56" s="246">
        <v>29.15</v>
      </c>
      <c r="I56" s="246">
        <v>38.200000000000003</v>
      </c>
      <c r="J56" s="246">
        <v>22.46</v>
      </c>
      <c r="K56" s="247"/>
    </row>
    <row r="57" spans="1:11" x14ac:dyDescent="0.2">
      <c r="A57" s="242">
        <f t="shared" si="0"/>
        <v>51</v>
      </c>
      <c r="B57" s="243">
        <v>28.62</v>
      </c>
      <c r="C57" s="259" t="s">
        <v>33</v>
      </c>
      <c r="D57" s="243">
        <v>21.81</v>
      </c>
      <c r="E57" s="243">
        <v>35.53</v>
      </c>
      <c r="F57" s="259" t="s">
        <v>33</v>
      </c>
      <c r="G57" s="243">
        <v>28.58</v>
      </c>
      <c r="H57" s="243">
        <v>30.05</v>
      </c>
      <c r="I57" s="259" t="s">
        <v>33</v>
      </c>
      <c r="J57" s="243">
        <v>23.41</v>
      </c>
    </row>
    <row r="58" spans="1:11" s="248" customFormat="1" x14ac:dyDescent="0.2">
      <c r="A58" s="245">
        <f t="shared" si="0"/>
        <v>52</v>
      </c>
      <c r="B58" s="246">
        <v>29.47</v>
      </c>
      <c r="C58" s="259" t="s">
        <v>33</v>
      </c>
      <c r="D58" s="246">
        <v>22.72</v>
      </c>
      <c r="E58" s="246">
        <v>36.6</v>
      </c>
      <c r="F58" s="259" t="s">
        <v>33</v>
      </c>
      <c r="G58" s="246">
        <v>29.75</v>
      </c>
      <c r="H58" s="246">
        <v>30.99</v>
      </c>
      <c r="I58" s="259" t="s">
        <v>33</v>
      </c>
      <c r="J58" s="246">
        <v>24.4</v>
      </c>
      <c r="K58" s="247"/>
    </row>
    <row r="59" spans="1:11" x14ac:dyDescent="0.2">
      <c r="A59" s="242">
        <f t="shared" si="0"/>
        <v>53</v>
      </c>
      <c r="B59" s="243">
        <v>30.33</v>
      </c>
      <c r="C59" s="259" t="s">
        <v>33</v>
      </c>
      <c r="D59" s="243">
        <v>23.66</v>
      </c>
      <c r="E59" s="243">
        <v>37.700000000000003</v>
      </c>
      <c r="F59" s="259" t="s">
        <v>33</v>
      </c>
      <c r="G59" s="243">
        <v>30.98</v>
      </c>
      <c r="H59" s="243">
        <v>31.95</v>
      </c>
      <c r="I59" s="259" t="s">
        <v>33</v>
      </c>
      <c r="J59" s="243">
        <v>25.42</v>
      </c>
    </row>
    <row r="60" spans="1:11" s="248" customFormat="1" x14ac:dyDescent="0.2">
      <c r="A60" s="245">
        <f t="shared" si="0"/>
        <v>54</v>
      </c>
      <c r="B60" s="246">
        <v>31.23</v>
      </c>
      <c r="C60" s="259" t="s">
        <v>33</v>
      </c>
      <c r="D60" s="246">
        <v>24.64</v>
      </c>
      <c r="E60" s="246">
        <v>38.840000000000003</v>
      </c>
      <c r="F60" s="259" t="s">
        <v>33</v>
      </c>
      <c r="G60" s="246">
        <v>32.25</v>
      </c>
      <c r="H60" s="246">
        <v>32.950000000000003</v>
      </c>
      <c r="I60" s="259" t="s">
        <v>33</v>
      </c>
      <c r="J60" s="246">
        <v>26.49</v>
      </c>
      <c r="K60" s="247"/>
    </row>
    <row r="61" spans="1:11" x14ac:dyDescent="0.2">
      <c r="A61" s="242">
        <f t="shared" si="0"/>
        <v>55</v>
      </c>
      <c r="B61" s="243">
        <v>32.15</v>
      </c>
      <c r="C61" s="259" t="s">
        <v>33</v>
      </c>
      <c r="D61" s="243">
        <v>25.66</v>
      </c>
      <c r="E61" s="243">
        <v>40.01</v>
      </c>
      <c r="F61" s="259" t="s">
        <v>33</v>
      </c>
      <c r="G61" s="243">
        <v>33.58</v>
      </c>
      <c r="H61" s="243">
        <v>33.97</v>
      </c>
      <c r="I61" s="259" t="s">
        <v>33</v>
      </c>
      <c r="J61" s="243">
        <v>27.61</v>
      </c>
    </row>
    <row r="62" spans="1:11" s="248" customFormat="1" x14ac:dyDescent="0.2">
      <c r="A62" s="245">
        <f t="shared" si="0"/>
        <v>56</v>
      </c>
      <c r="B62" s="246">
        <v>33.19</v>
      </c>
      <c r="C62" s="259" t="s">
        <v>33</v>
      </c>
      <c r="D62" s="246">
        <v>26.8</v>
      </c>
      <c r="E62" s="246">
        <v>41.65</v>
      </c>
      <c r="F62" s="259" t="s">
        <v>33</v>
      </c>
      <c r="G62" s="246">
        <v>35.33</v>
      </c>
      <c r="H62" s="246">
        <v>35.229999999999997</v>
      </c>
      <c r="I62" s="259" t="s">
        <v>33</v>
      </c>
      <c r="J62" s="246">
        <v>28.97</v>
      </c>
      <c r="K62" s="247"/>
    </row>
    <row r="63" spans="1:11" x14ac:dyDescent="0.2">
      <c r="A63" s="242">
        <f t="shared" si="0"/>
        <v>57</v>
      </c>
      <c r="B63" s="243">
        <v>34.26</v>
      </c>
      <c r="C63" s="259" t="s">
        <v>33</v>
      </c>
      <c r="D63" s="243">
        <v>27.99</v>
      </c>
      <c r="E63" s="243">
        <v>43.37</v>
      </c>
      <c r="F63" s="259" t="s">
        <v>33</v>
      </c>
      <c r="G63" s="243">
        <v>37.17</v>
      </c>
      <c r="H63" s="243">
        <v>36.56</v>
      </c>
      <c r="I63" s="259" t="s">
        <v>33</v>
      </c>
      <c r="J63" s="243">
        <v>30.39</v>
      </c>
    </row>
    <row r="64" spans="1:11" s="248" customFormat="1" x14ac:dyDescent="0.2">
      <c r="A64" s="245">
        <f t="shared" si="0"/>
        <v>58</v>
      </c>
      <c r="B64" s="246">
        <v>35.369999999999997</v>
      </c>
      <c r="C64" s="259" t="s">
        <v>33</v>
      </c>
      <c r="D64" s="246">
        <v>29.24</v>
      </c>
      <c r="E64" s="246">
        <v>45.16</v>
      </c>
      <c r="F64" s="259" t="s">
        <v>33</v>
      </c>
      <c r="G64" s="246">
        <v>39.119999999999997</v>
      </c>
      <c r="H64" s="246">
        <v>37.92</v>
      </c>
      <c r="I64" s="259" t="s">
        <v>33</v>
      </c>
      <c r="J64" s="246">
        <v>31.89</v>
      </c>
      <c r="K64" s="247"/>
    </row>
    <row r="65" spans="1:11" x14ac:dyDescent="0.2">
      <c r="A65" s="242">
        <f t="shared" si="0"/>
        <v>59</v>
      </c>
      <c r="B65" s="243">
        <v>36.520000000000003</v>
      </c>
      <c r="C65" s="259" t="s">
        <v>33</v>
      </c>
      <c r="D65" s="243">
        <v>30.54</v>
      </c>
      <c r="E65" s="243">
        <v>47.03</v>
      </c>
      <c r="F65" s="259" t="s">
        <v>33</v>
      </c>
      <c r="G65" s="243">
        <v>41.16</v>
      </c>
      <c r="H65" s="243">
        <v>39.35</v>
      </c>
      <c r="I65" s="259" t="s">
        <v>33</v>
      </c>
      <c r="J65" s="243">
        <v>33.46</v>
      </c>
    </row>
    <row r="66" spans="1:11" s="248" customFormat="1" x14ac:dyDescent="0.2">
      <c r="A66" s="245">
        <f t="shared" si="0"/>
        <v>60</v>
      </c>
      <c r="B66" s="246">
        <v>37.700000000000003</v>
      </c>
      <c r="C66" s="259" t="s">
        <v>33</v>
      </c>
      <c r="D66" s="246">
        <v>31.91</v>
      </c>
      <c r="E66" s="246">
        <v>48.96</v>
      </c>
      <c r="F66" s="259" t="s">
        <v>33</v>
      </c>
      <c r="G66" s="246">
        <v>43.31</v>
      </c>
      <c r="H66" s="246">
        <v>40.82</v>
      </c>
      <c r="I66" s="259" t="s">
        <v>33</v>
      </c>
      <c r="J66" s="246">
        <v>35.119999999999997</v>
      </c>
      <c r="K66" s="247"/>
    </row>
    <row r="67" spans="1:11" x14ac:dyDescent="0.2">
      <c r="A67" s="242">
        <f t="shared" si="0"/>
        <v>61</v>
      </c>
      <c r="B67" s="243">
        <v>38.93</v>
      </c>
      <c r="C67" s="259" t="s">
        <v>33</v>
      </c>
      <c r="D67" s="243">
        <v>33.33</v>
      </c>
      <c r="E67" s="243">
        <v>50.99</v>
      </c>
      <c r="F67" s="259" t="s">
        <v>33</v>
      </c>
      <c r="G67" s="243">
        <v>45.58</v>
      </c>
      <c r="H67" s="243">
        <v>42.35</v>
      </c>
      <c r="I67" s="259" t="s">
        <v>33</v>
      </c>
      <c r="J67" s="243">
        <v>36.86</v>
      </c>
    </row>
    <row r="68" spans="1:11" s="248" customFormat="1" x14ac:dyDescent="0.2">
      <c r="A68" s="245">
        <f t="shared" si="0"/>
        <v>62</v>
      </c>
      <c r="B68" s="246">
        <v>40.19</v>
      </c>
      <c r="C68" s="259" t="s">
        <v>33</v>
      </c>
      <c r="D68" s="246">
        <v>34.82</v>
      </c>
      <c r="E68" s="246">
        <v>53.09</v>
      </c>
      <c r="F68" s="259" t="s">
        <v>33</v>
      </c>
      <c r="G68" s="246">
        <v>47.96</v>
      </c>
      <c r="H68" s="246">
        <v>43.94</v>
      </c>
      <c r="I68" s="259" t="s">
        <v>33</v>
      </c>
      <c r="J68" s="246">
        <v>38.67</v>
      </c>
      <c r="K68" s="247"/>
    </row>
    <row r="69" spans="1:11" x14ac:dyDescent="0.2">
      <c r="A69" s="242">
        <f t="shared" si="0"/>
        <v>63</v>
      </c>
      <c r="B69" s="243">
        <v>41.5</v>
      </c>
      <c r="C69" s="259" t="s">
        <v>33</v>
      </c>
      <c r="D69" s="243">
        <v>36.380000000000003</v>
      </c>
      <c r="E69" s="243">
        <v>55.29</v>
      </c>
      <c r="F69" s="259" t="s">
        <v>33</v>
      </c>
      <c r="G69" s="243">
        <v>50.47</v>
      </c>
      <c r="H69" s="243">
        <v>45.59</v>
      </c>
      <c r="I69" s="259" t="s">
        <v>33</v>
      </c>
      <c r="J69" s="243">
        <v>40.590000000000003</v>
      </c>
    </row>
    <row r="70" spans="1:11" s="248" customFormat="1" x14ac:dyDescent="0.2">
      <c r="A70" s="245">
        <f t="shared" si="0"/>
        <v>64</v>
      </c>
      <c r="B70" s="246">
        <v>42.84</v>
      </c>
      <c r="C70" s="259" t="s">
        <v>33</v>
      </c>
      <c r="D70" s="246">
        <v>38</v>
      </c>
      <c r="E70" s="246">
        <v>57.57</v>
      </c>
      <c r="F70" s="259" t="s">
        <v>33</v>
      </c>
      <c r="G70" s="246">
        <v>53.11</v>
      </c>
      <c r="H70" s="246">
        <v>47.3</v>
      </c>
      <c r="I70" s="259" t="s">
        <v>33</v>
      </c>
      <c r="J70" s="246">
        <v>42.59</v>
      </c>
      <c r="K70" s="247"/>
    </row>
    <row r="71" spans="1:11" x14ac:dyDescent="0.2">
      <c r="A71" s="242">
        <f t="shared" si="0"/>
        <v>65</v>
      </c>
      <c r="B71" s="243">
        <v>44.24</v>
      </c>
      <c r="C71" s="259" t="s">
        <v>33</v>
      </c>
      <c r="D71" s="243">
        <v>39.700000000000003</v>
      </c>
      <c r="E71" s="243">
        <v>59.96</v>
      </c>
      <c r="F71" s="259" t="s">
        <v>33</v>
      </c>
      <c r="G71" s="243">
        <v>55.9</v>
      </c>
      <c r="H71" s="243">
        <v>49.08</v>
      </c>
      <c r="I71" s="259" t="s">
        <v>33</v>
      </c>
      <c r="J71" s="243">
        <v>44.7</v>
      </c>
    </row>
    <row r="72" spans="1:11" s="248" customFormat="1" x14ac:dyDescent="0.2">
      <c r="A72" s="245">
        <f t="shared" si="0"/>
        <v>66</v>
      </c>
      <c r="B72" s="246">
        <v>46.87</v>
      </c>
      <c r="C72" s="259" t="s">
        <v>33</v>
      </c>
      <c r="D72" s="246">
        <v>42.44</v>
      </c>
      <c r="E72" s="246">
        <v>63.44</v>
      </c>
      <c r="F72" s="259" t="s">
        <v>33</v>
      </c>
      <c r="G72" s="246">
        <v>59.5</v>
      </c>
      <c r="H72" s="246">
        <v>52.35</v>
      </c>
      <c r="I72" s="259" t="s">
        <v>33</v>
      </c>
      <c r="J72" s="246">
        <v>48.06</v>
      </c>
      <c r="K72" s="247"/>
    </row>
    <row r="73" spans="1:11" x14ac:dyDescent="0.2">
      <c r="A73" s="242">
        <f t="shared" si="0"/>
        <v>67</v>
      </c>
      <c r="B73" s="243">
        <v>49.67</v>
      </c>
      <c r="C73" s="259" t="s">
        <v>33</v>
      </c>
      <c r="D73" s="243">
        <v>45.37</v>
      </c>
      <c r="E73" s="243">
        <v>67.12</v>
      </c>
      <c r="F73" s="259" t="s">
        <v>33</v>
      </c>
      <c r="G73" s="243">
        <v>63.33</v>
      </c>
      <c r="H73" s="243">
        <v>55.83</v>
      </c>
      <c r="I73" s="259" t="s">
        <v>33</v>
      </c>
      <c r="J73" s="243">
        <v>51.68</v>
      </c>
    </row>
    <row r="74" spans="1:11" s="248" customFormat="1" x14ac:dyDescent="0.2">
      <c r="A74" s="245">
        <f t="shared" si="0"/>
        <v>68</v>
      </c>
      <c r="B74" s="246">
        <v>52.63</v>
      </c>
      <c r="C74" s="259" t="s">
        <v>33</v>
      </c>
      <c r="D74" s="246">
        <v>48.52</v>
      </c>
      <c r="E74" s="246">
        <v>71.02</v>
      </c>
      <c r="F74" s="259" t="s">
        <v>33</v>
      </c>
      <c r="G74" s="246">
        <v>67.430000000000007</v>
      </c>
      <c r="H74" s="246">
        <v>59.56</v>
      </c>
      <c r="I74" s="259" t="s">
        <v>33</v>
      </c>
      <c r="J74" s="246">
        <v>55.59</v>
      </c>
      <c r="K74" s="247"/>
    </row>
    <row r="75" spans="1:11" x14ac:dyDescent="0.2">
      <c r="A75" s="242">
        <f t="shared" si="0"/>
        <v>69</v>
      </c>
      <c r="B75" s="243">
        <v>55.76</v>
      </c>
      <c r="C75" s="259" t="s">
        <v>33</v>
      </c>
      <c r="D75" s="243">
        <v>51.86</v>
      </c>
      <c r="E75" s="243">
        <v>75.13</v>
      </c>
      <c r="F75" s="259" t="s">
        <v>33</v>
      </c>
      <c r="G75" s="243">
        <v>71.760000000000005</v>
      </c>
      <c r="H75" s="243">
        <v>63.52</v>
      </c>
      <c r="I75" s="259" t="s">
        <v>33</v>
      </c>
      <c r="J75" s="243">
        <v>59.75</v>
      </c>
    </row>
    <row r="76" spans="1:11" s="248" customFormat="1" x14ac:dyDescent="0.2">
      <c r="A76" s="245">
        <f t="shared" si="0"/>
        <v>70</v>
      </c>
      <c r="B76" s="246">
        <v>59.07</v>
      </c>
      <c r="C76" s="259" t="s">
        <v>33</v>
      </c>
      <c r="D76" s="246">
        <v>55.43</v>
      </c>
      <c r="E76" s="246">
        <v>79.47</v>
      </c>
      <c r="F76" s="259" t="s">
        <v>33</v>
      </c>
      <c r="G76" s="246">
        <v>76.37</v>
      </c>
      <c r="H76" s="246">
        <v>67.739999999999995</v>
      </c>
      <c r="I76" s="259" t="s">
        <v>33</v>
      </c>
      <c r="J76" s="246">
        <v>64.239999999999995</v>
      </c>
      <c r="K76" s="247"/>
    </row>
    <row r="77" spans="1:11" x14ac:dyDescent="0.2">
      <c r="A77" s="242">
        <f t="shared" si="0"/>
        <v>71</v>
      </c>
      <c r="B77" s="243">
        <v>62.55</v>
      </c>
      <c r="C77" s="259" t="s">
        <v>33</v>
      </c>
      <c r="D77" s="243">
        <v>59.24</v>
      </c>
      <c r="E77" s="243">
        <v>84.04</v>
      </c>
      <c r="F77" s="259" t="s">
        <v>33</v>
      </c>
      <c r="G77" s="243">
        <v>81.27</v>
      </c>
      <c r="H77" s="243">
        <v>72.22</v>
      </c>
      <c r="I77" s="259" t="s">
        <v>33</v>
      </c>
      <c r="J77" s="243">
        <v>69.06</v>
      </c>
    </row>
    <row r="78" spans="1:11" s="248" customFormat="1" x14ac:dyDescent="0.2">
      <c r="A78" s="245">
        <f t="shared" si="0"/>
        <v>72</v>
      </c>
      <c r="B78" s="246">
        <v>66.34</v>
      </c>
      <c r="C78" s="259" t="s">
        <v>33</v>
      </c>
      <c r="D78" s="246">
        <v>63.4</v>
      </c>
      <c r="E78" s="246">
        <v>88.98</v>
      </c>
      <c r="F78" s="259" t="s">
        <v>33</v>
      </c>
      <c r="G78" s="246">
        <v>86.57</v>
      </c>
      <c r="H78" s="246">
        <v>77.099999999999994</v>
      </c>
      <c r="I78" s="259" t="s">
        <v>33</v>
      </c>
      <c r="J78" s="246">
        <v>74.33</v>
      </c>
      <c r="K78" s="247"/>
    </row>
    <row r="79" spans="1:11" x14ac:dyDescent="0.2">
      <c r="A79" s="242">
        <f t="shared" si="0"/>
        <v>73</v>
      </c>
      <c r="B79" s="243">
        <v>70.36</v>
      </c>
      <c r="C79" s="259" t="s">
        <v>33</v>
      </c>
      <c r="D79" s="243">
        <v>67.849999999999994</v>
      </c>
      <c r="E79" s="243">
        <v>94.21</v>
      </c>
      <c r="F79" s="259" t="s">
        <v>33</v>
      </c>
      <c r="G79" s="243">
        <v>92.22</v>
      </c>
      <c r="H79" s="243">
        <v>82.31</v>
      </c>
      <c r="I79" s="259" t="s">
        <v>33</v>
      </c>
      <c r="J79" s="243">
        <v>80</v>
      </c>
    </row>
    <row r="80" spans="1:11" s="248" customFormat="1" x14ac:dyDescent="0.2">
      <c r="A80" s="245">
        <f t="shared" si="0"/>
        <v>74</v>
      </c>
      <c r="B80" s="246">
        <v>74.62</v>
      </c>
      <c r="C80" s="259" t="s">
        <v>33</v>
      </c>
      <c r="D80" s="246">
        <v>72.62</v>
      </c>
      <c r="E80" s="246">
        <v>99.74</v>
      </c>
      <c r="F80" s="259" t="s">
        <v>33</v>
      </c>
      <c r="G80" s="246">
        <v>98.23</v>
      </c>
      <c r="H80" s="246">
        <v>87.86</v>
      </c>
      <c r="I80" s="259" t="s">
        <v>33</v>
      </c>
      <c r="J80" s="246">
        <v>86.11</v>
      </c>
      <c r="K80" s="247"/>
    </row>
    <row r="81" spans="1:10" x14ac:dyDescent="0.2">
      <c r="A81" s="242">
        <f t="shared" si="0"/>
        <v>75</v>
      </c>
      <c r="B81" s="243">
        <v>79.14</v>
      </c>
      <c r="C81" s="259" t="s">
        <v>33</v>
      </c>
      <c r="D81" s="243">
        <v>77.72</v>
      </c>
      <c r="E81" s="243">
        <v>105.6</v>
      </c>
      <c r="F81" s="259" t="s">
        <v>33</v>
      </c>
      <c r="G81" s="243">
        <v>104.64</v>
      </c>
      <c r="H81" s="243">
        <v>93.8</v>
      </c>
      <c r="I81" s="259" t="s">
        <v>33</v>
      </c>
      <c r="J81" s="243">
        <v>92.68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K81"/>
  <sheetViews>
    <sheetView topLeftCell="A25" workbookViewId="0">
      <selection activeCell="A25" sqref="A25"/>
    </sheetView>
  </sheetViews>
  <sheetFormatPr defaultRowHeight="15" x14ac:dyDescent="0.2"/>
  <cols>
    <col min="1" max="1" width="8.88671875" style="1"/>
    <col min="2" max="3" width="7.5546875" style="249" customWidth="1"/>
    <col min="4" max="4" width="8" style="249" customWidth="1"/>
    <col min="5" max="6" width="7.5546875" style="249" customWidth="1"/>
    <col min="7" max="7" width="8" style="249" customWidth="1"/>
    <col min="8" max="9" width="7.5546875" style="249" bestFit="1" customWidth="1"/>
    <col min="10" max="10" width="8" style="249" bestFit="1" customWidth="1"/>
    <col min="11" max="11" width="6.77734375" style="241" customWidth="1"/>
  </cols>
  <sheetData>
    <row r="1" spans="1:11" ht="21" x14ac:dyDescent="0.35">
      <c r="A1" s="225" t="s">
        <v>128</v>
      </c>
    </row>
    <row r="3" spans="1:11" s="228" customFormat="1" ht="18.75" x14ac:dyDescent="0.3">
      <c r="A3" s="229" t="s">
        <v>2</v>
      </c>
      <c r="B3" s="230" t="s">
        <v>129</v>
      </c>
      <c r="C3" s="231"/>
      <c r="D3" s="232"/>
      <c r="E3" s="232"/>
      <c r="F3" s="232"/>
      <c r="G3" s="232"/>
      <c r="H3" s="232"/>
      <c r="I3" s="232"/>
      <c r="J3" s="232"/>
      <c r="K3" s="233"/>
    </row>
    <row r="4" spans="1:11" s="234" customFormat="1" ht="30" x14ac:dyDescent="0.25">
      <c r="A4" s="210"/>
      <c r="B4" s="235" t="s">
        <v>130</v>
      </c>
      <c r="C4" s="235" t="s">
        <v>130</v>
      </c>
      <c r="D4" s="235" t="s">
        <v>130</v>
      </c>
      <c r="E4" s="235" t="s">
        <v>131</v>
      </c>
      <c r="F4" s="235" t="s">
        <v>131</v>
      </c>
      <c r="G4" s="235" t="s">
        <v>131</v>
      </c>
      <c r="H4" s="235" t="s">
        <v>132</v>
      </c>
      <c r="I4" s="235" t="s">
        <v>132</v>
      </c>
      <c r="J4" s="235" t="s">
        <v>132</v>
      </c>
      <c r="K4" s="236"/>
    </row>
    <row r="5" spans="1:11" s="234" customFormat="1" x14ac:dyDescent="0.25">
      <c r="A5" s="237" t="s">
        <v>90</v>
      </c>
      <c r="B5" s="238" t="s">
        <v>133</v>
      </c>
      <c r="C5" s="235" t="s">
        <v>134</v>
      </c>
      <c r="D5" s="235" t="s">
        <v>135</v>
      </c>
      <c r="E5" s="235" t="s">
        <v>133</v>
      </c>
      <c r="F5" s="235" t="s">
        <v>134</v>
      </c>
      <c r="G5" s="235" t="s">
        <v>135</v>
      </c>
      <c r="H5" s="235" t="s">
        <v>133</v>
      </c>
      <c r="I5" s="235" t="s">
        <v>134</v>
      </c>
      <c r="J5" s="235" t="s">
        <v>135</v>
      </c>
      <c r="K5" s="236"/>
    </row>
    <row r="6" spans="1:11" s="234" customFormat="1" ht="15.75" x14ac:dyDescent="0.25">
      <c r="A6" s="258">
        <v>0</v>
      </c>
      <c r="B6" s="259" t="s">
        <v>33</v>
      </c>
      <c r="C6" s="259" t="s">
        <v>33</v>
      </c>
      <c r="D6" s="259" t="s">
        <v>33</v>
      </c>
      <c r="E6" s="259" t="s">
        <v>33</v>
      </c>
      <c r="F6" s="259" t="s">
        <v>33</v>
      </c>
      <c r="G6" s="259" t="s">
        <v>33</v>
      </c>
      <c r="H6" s="259" t="s">
        <v>33</v>
      </c>
      <c r="I6" s="259" t="s">
        <v>33</v>
      </c>
      <c r="J6" s="259" t="s">
        <v>33</v>
      </c>
      <c r="K6" s="236"/>
    </row>
    <row r="7" spans="1:11" s="234" customFormat="1" ht="15.75" x14ac:dyDescent="0.25">
      <c r="A7" s="258">
        <v>1</v>
      </c>
      <c r="B7" s="259" t="s">
        <v>33</v>
      </c>
      <c r="C7" s="259" t="s">
        <v>33</v>
      </c>
      <c r="D7" s="259" t="s">
        <v>33</v>
      </c>
      <c r="E7" s="259" t="s">
        <v>33</v>
      </c>
      <c r="F7" s="259" t="s">
        <v>33</v>
      </c>
      <c r="G7" s="259" t="s">
        <v>33</v>
      </c>
      <c r="H7" s="259" t="s">
        <v>33</v>
      </c>
      <c r="I7" s="259" t="s">
        <v>33</v>
      </c>
      <c r="J7" s="259" t="s">
        <v>33</v>
      </c>
      <c r="K7" s="236"/>
    </row>
    <row r="8" spans="1:11" s="234" customFormat="1" ht="15.75" x14ac:dyDescent="0.25">
      <c r="A8" s="258">
        <v>2</v>
      </c>
      <c r="B8" s="259" t="s">
        <v>33</v>
      </c>
      <c r="C8" s="259" t="s">
        <v>33</v>
      </c>
      <c r="D8" s="259" t="s">
        <v>33</v>
      </c>
      <c r="E8" s="259" t="s">
        <v>33</v>
      </c>
      <c r="F8" s="259" t="s">
        <v>33</v>
      </c>
      <c r="G8" s="259" t="s">
        <v>33</v>
      </c>
      <c r="H8" s="259" t="s">
        <v>33</v>
      </c>
      <c r="I8" s="259" t="s">
        <v>33</v>
      </c>
      <c r="J8" s="259" t="s">
        <v>33</v>
      </c>
      <c r="K8" s="236"/>
    </row>
    <row r="9" spans="1:11" s="234" customFormat="1" ht="15.75" x14ac:dyDescent="0.25">
      <c r="A9" s="258">
        <v>3</v>
      </c>
      <c r="B9" s="259" t="s">
        <v>33</v>
      </c>
      <c r="C9" s="259" t="s">
        <v>33</v>
      </c>
      <c r="D9" s="259" t="s">
        <v>33</v>
      </c>
      <c r="E9" s="259" t="s">
        <v>33</v>
      </c>
      <c r="F9" s="259" t="s">
        <v>33</v>
      </c>
      <c r="G9" s="259" t="s">
        <v>33</v>
      </c>
      <c r="H9" s="259" t="s">
        <v>33</v>
      </c>
      <c r="I9" s="259" t="s">
        <v>33</v>
      </c>
      <c r="J9" s="259" t="s">
        <v>33</v>
      </c>
      <c r="K9" s="236"/>
    </row>
    <row r="10" spans="1:11" s="234" customFormat="1" ht="15.75" x14ac:dyDescent="0.25">
      <c r="A10" s="258">
        <v>4</v>
      </c>
      <c r="B10" s="259" t="s">
        <v>33</v>
      </c>
      <c r="C10" s="259" t="s">
        <v>33</v>
      </c>
      <c r="D10" s="259" t="s">
        <v>33</v>
      </c>
      <c r="E10" s="259" t="s">
        <v>33</v>
      </c>
      <c r="F10" s="259" t="s">
        <v>33</v>
      </c>
      <c r="G10" s="259" t="s">
        <v>33</v>
      </c>
      <c r="H10" s="259" t="s">
        <v>33</v>
      </c>
      <c r="I10" s="259" t="s">
        <v>33</v>
      </c>
      <c r="J10" s="259" t="s">
        <v>33</v>
      </c>
      <c r="K10" s="236"/>
    </row>
    <row r="11" spans="1:11" s="234" customFormat="1" ht="15.75" x14ac:dyDescent="0.25">
      <c r="A11" s="258">
        <v>5</v>
      </c>
      <c r="B11" s="259" t="s">
        <v>33</v>
      </c>
      <c r="C11" s="259" t="s">
        <v>33</v>
      </c>
      <c r="D11" s="259" t="s">
        <v>33</v>
      </c>
      <c r="E11" s="259" t="s">
        <v>33</v>
      </c>
      <c r="F11" s="259" t="s">
        <v>33</v>
      </c>
      <c r="G11" s="259" t="s">
        <v>33</v>
      </c>
      <c r="H11" s="259" t="s">
        <v>33</v>
      </c>
      <c r="I11" s="259" t="s">
        <v>33</v>
      </c>
      <c r="J11" s="259" t="s">
        <v>33</v>
      </c>
      <c r="K11" s="236"/>
    </row>
    <row r="12" spans="1:11" s="234" customFormat="1" ht="15.75" x14ac:dyDescent="0.25">
      <c r="A12" s="258">
        <v>6</v>
      </c>
      <c r="B12" s="259" t="s">
        <v>33</v>
      </c>
      <c r="C12" s="259" t="s">
        <v>33</v>
      </c>
      <c r="D12" s="259" t="s">
        <v>33</v>
      </c>
      <c r="E12" s="259" t="s">
        <v>33</v>
      </c>
      <c r="F12" s="259" t="s">
        <v>33</v>
      </c>
      <c r="G12" s="259" t="s">
        <v>33</v>
      </c>
      <c r="H12" s="259" t="s">
        <v>33</v>
      </c>
      <c r="I12" s="259" t="s">
        <v>33</v>
      </c>
      <c r="J12" s="259" t="s">
        <v>33</v>
      </c>
      <c r="K12" s="236"/>
    </row>
    <row r="13" spans="1:11" s="234" customFormat="1" ht="15.75" x14ac:dyDescent="0.25">
      <c r="A13" s="258">
        <v>7</v>
      </c>
      <c r="B13" s="259" t="s">
        <v>33</v>
      </c>
      <c r="C13" s="259" t="s">
        <v>33</v>
      </c>
      <c r="D13" s="259" t="s">
        <v>33</v>
      </c>
      <c r="E13" s="259" t="s">
        <v>33</v>
      </c>
      <c r="F13" s="259" t="s">
        <v>33</v>
      </c>
      <c r="G13" s="259" t="s">
        <v>33</v>
      </c>
      <c r="H13" s="259" t="s">
        <v>33</v>
      </c>
      <c r="I13" s="259" t="s">
        <v>33</v>
      </c>
      <c r="J13" s="259" t="s">
        <v>33</v>
      </c>
      <c r="K13" s="236"/>
    </row>
    <row r="14" spans="1:11" s="234" customFormat="1" ht="15.75" x14ac:dyDescent="0.25">
      <c r="A14" s="258">
        <v>8</v>
      </c>
      <c r="B14" s="259" t="s">
        <v>33</v>
      </c>
      <c r="C14" s="259" t="s">
        <v>33</v>
      </c>
      <c r="D14" s="259" t="s">
        <v>33</v>
      </c>
      <c r="E14" s="259" t="s">
        <v>33</v>
      </c>
      <c r="F14" s="259" t="s">
        <v>33</v>
      </c>
      <c r="G14" s="259" t="s">
        <v>33</v>
      </c>
      <c r="H14" s="259" t="s">
        <v>33</v>
      </c>
      <c r="I14" s="259" t="s">
        <v>33</v>
      </c>
      <c r="J14" s="259" t="s">
        <v>33</v>
      </c>
      <c r="K14" s="236"/>
    </row>
    <row r="15" spans="1:11" s="234" customFormat="1" ht="15.75" x14ac:dyDescent="0.25">
      <c r="A15" s="258">
        <v>9</v>
      </c>
      <c r="B15" s="259" t="s">
        <v>33</v>
      </c>
      <c r="C15" s="259" t="s">
        <v>33</v>
      </c>
      <c r="D15" s="259" t="s">
        <v>33</v>
      </c>
      <c r="E15" s="259" t="s">
        <v>33</v>
      </c>
      <c r="F15" s="259" t="s">
        <v>33</v>
      </c>
      <c r="G15" s="259" t="s">
        <v>33</v>
      </c>
      <c r="H15" s="259" t="s">
        <v>33</v>
      </c>
      <c r="I15" s="259" t="s">
        <v>33</v>
      </c>
      <c r="J15" s="259" t="s">
        <v>33</v>
      </c>
      <c r="K15" s="236"/>
    </row>
    <row r="16" spans="1:11" s="234" customFormat="1" ht="15.75" x14ac:dyDescent="0.25">
      <c r="A16" s="258">
        <v>10</v>
      </c>
      <c r="B16" s="259" t="s">
        <v>33</v>
      </c>
      <c r="C16" s="259" t="s">
        <v>33</v>
      </c>
      <c r="D16" s="259" t="s">
        <v>33</v>
      </c>
      <c r="E16" s="259" t="s">
        <v>33</v>
      </c>
      <c r="F16" s="259" t="s">
        <v>33</v>
      </c>
      <c r="G16" s="259" t="s">
        <v>33</v>
      </c>
      <c r="H16" s="259" t="s">
        <v>33</v>
      </c>
      <c r="I16" s="259" t="s">
        <v>33</v>
      </c>
      <c r="J16" s="259" t="s">
        <v>33</v>
      </c>
      <c r="K16" s="236"/>
    </row>
    <row r="17" spans="1:11" s="234" customFormat="1" ht="15.75" x14ac:dyDescent="0.25">
      <c r="A17" s="258">
        <v>11</v>
      </c>
      <c r="B17" s="259" t="s">
        <v>33</v>
      </c>
      <c r="C17" s="259" t="s">
        <v>33</v>
      </c>
      <c r="D17" s="259" t="s">
        <v>33</v>
      </c>
      <c r="E17" s="259" t="s">
        <v>33</v>
      </c>
      <c r="F17" s="259" t="s">
        <v>33</v>
      </c>
      <c r="G17" s="259" t="s">
        <v>33</v>
      </c>
      <c r="H17" s="259" t="s">
        <v>33</v>
      </c>
      <c r="I17" s="259" t="s">
        <v>33</v>
      </c>
      <c r="J17" s="259" t="s">
        <v>33</v>
      </c>
      <c r="K17" s="236"/>
    </row>
    <row r="18" spans="1:11" s="234" customFormat="1" ht="15.75" x14ac:dyDescent="0.25">
      <c r="A18" s="258">
        <v>12</v>
      </c>
      <c r="B18" s="259" t="s">
        <v>33</v>
      </c>
      <c r="C18" s="259" t="s">
        <v>33</v>
      </c>
      <c r="D18" s="259" t="s">
        <v>33</v>
      </c>
      <c r="E18" s="259" t="s">
        <v>33</v>
      </c>
      <c r="F18" s="259" t="s">
        <v>33</v>
      </c>
      <c r="G18" s="259" t="s">
        <v>33</v>
      </c>
      <c r="H18" s="259" t="s">
        <v>33</v>
      </c>
      <c r="I18" s="259" t="s">
        <v>33</v>
      </c>
      <c r="J18" s="259" t="s">
        <v>33</v>
      </c>
      <c r="K18" s="236"/>
    </row>
    <row r="19" spans="1:11" s="234" customFormat="1" ht="15.75" x14ac:dyDescent="0.25">
      <c r="A19" s="258">
        <v>13</v>
      </c>
      <c r="B19" s="259" t="s">
        <v>33</v>
      </c>
      <c r="C19" s="259" t="s">
        <v>33</v>
      </c>
      <c r="D19" s="259" t="s">
        <v>33</v>
      </c>
      <c r="E19" s="259" t="s">
        <v>33</v>
      </c>
      <c r="F19" s="259" t="s">
        <v>33</v>
      </c>
      <c r="G19" s="259" t="s">
        <v>33</v>
      </c>
      <c r="H19" s="259" t="s">
        <v>33</v>
      </c>
      <c r="I19" s="259" t="s">
        <v>33</v>
      </c>
      <c r="J19" s="259" t="s">
        <v>33</v>
      </c>
      <c r="K19" s="236"/>
    </row>
    <row r="20" spans="1:11" s="234" customFormat="1" ht="15.75" x14ac:dyDescent="0.25">
      <c r="A20" s="258">
        <v>14</v>
      </c>
      <c r="B20" s="259" t="s">
        <v>33</v>
      </c>
      <c r="C20" s="259" t="s">
        <v>33</v>
      </c>
      <c r="D20" s="259" t="s">
        <v>33</v>
      </c>
      <c r="E20" s="259" t="s">
        <v>33</v>
      </c>
      <c r="F20" s="259" t="s">
        <v>33</v>
      </c>
      <c r="G20" s="259" t="s">
        <v>33</v>
      </c>
      <c r="H20" s="259" t="s">
        <v>33</v>
      </c>
      <c r="I20" s="259" t="s">
        <v>33</v>
      </c>
      <c r="J20" s="259" t="s">
        <v>33</v>
      </c>
      <c r="K20" s="236"/>
    </row>
    <row r="21" spans="1:11" s="234" customFormat="1" ht="15.75" x14ac:dyDescent="0.25">
      <c r="A21" s="258">
        <v>15</v>
      </c>
      <c r="B21" s="259" t="s">
        <v>33</v>
      </c>
      <c r="C21" s="259" t="s">
        <v>33</v>
      </c>
      <c r="D21" s="259" t="s">
        <v>33</v>
      </c>
      <c r="E21" s="259" t="s">
        <v>33</v>
      </c>
      <c r="F21" s="259" t="s">
        <v>33</v>
      </c>
      <c r="G21" s="259" t="s">
        <v>33</v>
      </c>
      <c r="H21" s="259" t="s">
        <v>33</v>
      </c>
      <c r="I21" s="259" t="s">
        <v>33</v>
      </c>
      <c r="J21" s="259" t="s">
        <v>33</v>
      </c>
      <c r="K21" s="236"/>
    </row>
    <row r="22" spans="1:11" s="234" customFormat="1" ht="15.75" x14ac:dyDescent="0.25">
      <c r="A22" s="258">
        <v>16</v>
      </c>
      <c r="B22" s="259" t="s">
        <v>33</v>
      </c>
      <c r="C22" s="259" t="s">
        <v>33</v>
      </c>
      <c r="D22" s="259" t="s">
        <v>33</v>
      </c>
      <c r="E22" s="259" t="s">
        <v>33</v>
      </c>
      <c r="F22" s="259" t="s">
        <v>33</v>
      </c>
      <c r="G22" s="259" t="s">
        <v>33</v>
      </c>
      <c r="H22" s="259" t="s">
        <v>33</v>
      </c>
      <c r="I22" s="259" t="s">
        <v>33</v>
      </c>
      <c r="J22" s="259" t="s">
        <v>33</v>
      </c>
      <c r="K22" s="236"/>
    </row>
    <row r="23" spans="1:11" s="234" customFormat="1" ht="15.75" x14ac:dyDescent="0.25">
      <c r="A23" s="258">
        <v>17</v>
      </c>
      <c r="B23" s="259" t="s">
        <v>33</v>
      </c>
      <c r="C23" s="259" t="s">
        <v>33</v>
      </c>
      <c r="D23" s="259" t="s">
        <v>33</v>
      </c>
      <c r="E23" s="259" t="s">
        <v>33</v>
      </c>
      <c r="F23" s="259" t="s">
        <v>33</v>
      </c>
      <c r="G23" s="259" t="s">
        <v>33</v>
      </c>
      <c r="H23" s="259" t="s">
        <v>33</v>
      </c>
      <c r="I23" s="259" t="s">
        <v>33</v>
      </c>
      <c r="J23" s="259" t="s">
        <v>33</v>
      </c>
      <c r="K23" s="236"/>
    </row>
    <row r="24" spans="1:11" x14ac:dyDescent="0.2">
      <c r="A24" s="239">
        <v>18</v>
      </c>
      <c r="B24" s="259" t="s">
        <v>33</v>
      </c>
      <c r="C24" s="259" t="s">
        <v>33</v>
      </c>
      <c r="D24" s="259" t="s">
        <v>33</v>
      </c>
      <c r="E24" s="259" t="s">
        <v>33</v>
      </c>
      <c r="F24" s="259" t="s">
        <v>33</v>
      </c>
      <c r="G24" s="259" t="s">
        <v>33</v>
      </c>
      <c r="H24" s="259" t="s">
        <v>33</v>
      </c>
      <c r="I24" s="259" t="s">
        <v>33</v>
      </c>
      <c r="J24" s="259" t="s">
        <v>33</v>
      </c>
    </row>
    <row r="25" spans="1:11" x14ac:dyDescent="0.2">
      <c r="A25" s="242">
        <f>A24+1</f>
        <v>19</v>
      </c>
      <c r="B25" s="259" t="s">
        <v>33</v>
      </c>
      <c r="C25" s="259" t="s">
        <v>33</v>
      </c>
      <c r="D25" s="259" t="s">
        <v>33</v>
      </c>
      <c r="E25" s="259" t="s">
        <v>33</v>
      </c>
      <c r="F25" s="259" t="s">
        <v>33</v>
      </c>
      <c r="G25" s="259" t="s">
        <v>33</v>
      </c>
      <c r="H25" s="259" t="s">
        <v>33</v>
      </c>
      <c r="I25" s="259" t="s">
        <v>33</v>
      </c>
      <c r="J25" s="259" t="s">
        <v>33</v>
      </c>
    </row>
    <row r="26" spans="1:11" x14ac:dyDescent="0.2">
      <c r="A26" s="239">
        <f t="shared" ref="A26:A81" si="0">A25+1</f>
        <v>20</v>
      </c>
      <c r="B26" s="259" t="s">
        <v>33</v>
      </c>
      <c r="C26" s="259" t="s">
        <v>33</v>
      </c>
      <c r="D26" s="259" t="s">
        <v>33</v>
      </c>
      <c r="E26" s="259" t="s">
        <v>33</v>
      </c>
      <c r="F26" s="259" t="s">
        <v>33</v>
      </c>
      <c r="G26" s="259" t="s">
        <v>33</v>
      </c>
      <c r="H26" s="259" t="s">
        <v>33</v>
      </c>
      <c r="I26" s="259" t="s">
        <v>33</v>
      </c>
      <c r="J26" s="259" t="s">
        <v>33</v>
      </c>
    </row>
    <row r="27" spans="1:11" x14ac:dyDescent="0.2">
      <c r="A27" s="242">
        <f t="shared" si="0"/>
        <v>21</v>
      </c>
      <c r="B27" s="259" t="s">
        <v>33</v>
      </c>
      <c r="C27" s="259" t="s">
        <v>33</v>
      </c>
      <c r="D27" s="259" t="s">
        <v>33</v>
      </c>
      <c r="E27" s="259" t="s">
        <v>33</v>
      </c>
      <c r="F27" s="259" t="s">
        <v>33</v>
      </c>
      <c r="G27" s="259" t="s">
        <v>33</v>
      </c>
      <c r="H27" s="259" t="s">
        <v>33</v>
      </c>
      <c r="I27" s="259" t="s">
        <v>33</v>
      </c>
      <c r="J27" s="259" t="s">
        <v>33</v>
      </c>
    </row>
    <row r="28" spans="1:11" x14ac:dyDescent="0.2">
      <c r="A28" s="239">
        <f t="shared" si="0"/>
        <v>22</v>
      </c>
      <c r="B28" s="259" t="s">
        <v>33</v>
      </c>
      <c r="C28" s="259" t="s">
        <v>33</v>
      </c>
      <c r="D28" s="259" t="s">
        <v>33</v>
      </c>
      <c r="E28" s="259" t="s">
        <v>33</v>
      </c>
      <c r="F28" s="259" t="s">
        <v>33</v>
      </c>
      <c r="G28" s="259" t="s">
        <v>33</v>
      </c>
      <c r="H28" s="259" t="s">
        <v>33</v>
      </c>
      <c r="I28" s="259" t="s">
        <v>33</v>
      </c>
      <c r="J28" s="259" t="s">
        <v>33</v>
      </c>
    </row>
    <row r="29" spans="1:11" x14ac:dyDescent="0.2">
      <c r="A29" s="242">
        <f t="shared" si="0"/>
        <v>23</v>
      </c>
      <c r="B29" s="259" t="s">
        <v>33</v>
      </c>
      <c r="C29" s="259" t="s">
        <v>33</v>
      </c>
      <c r="D29" s="259" t="s">
        <v>33</v>
      </c>
      <c r="E29" s="259" t="s">
        <v>33</v>
      </c>
      <c r="F29" s="259" t="s">
        <v>33</v>
      </c>
      <c r="G29" s="259" t="s">
        <v>33</v>
      </c>
      <c r="H29" s="259" t="s">
        <v>33</v>
      </c>
      <c r="I29" s="259" t="s">
        <v>33</v>
      </c>
      <c r="J29" s="259" t="s">
        <v>33</v>
      </c>
    </row>
    <row r="30" spans="1:11" x14ac:dyDescent="0.2">
      <c r="A30" s="239">
        <f t="shared" si="0"/>
        <v>24</v>
      </c>
      <c r="B30" s="259" t="s">
        <v>33</v>
      </c>
      <c r="C30" s="259" t="s">
        <v>33</v>
      </c>
      <c r="D30" s="259" t="s">
        <v>33</v>
      </c>
      <c r="E30" s="259" t="s">
        <v>33</v>
      </c>
      <c r="F30" s="259" t="s">
        <v>33</v>
      </c>
      <c r="G30" s="259" t="s">
        <v>33</v>
      </c>
      <c r="H30" s="259" t="s">
        <v>33</v>
      </c>
      <c r="I30" s="259" t="s">
        <v>33</v>
      </c>
      <c r="J30" s="259" t="s">
        <v>33</v>
      </c>
    </row>
    <row r="31" spans="1:11" x14ac:dyDescent="0.2">
      <c r="A31" s="242">
        <f t="shared" si="0"/>
        <v>25</v>
      </c>
      <c r="B31" s="259" t="s">
        <v>33</v>
      </c>
      <c r="C31" s="259" t="s">
        <v>33</v>
      </c>
      <c r="D31" s="259" t="s">
        <v>33</v>
      </c>
      <c r="E31" s="259" t="s">
        <v>33</v>
      </c>
      <c r="F31" s="259" t="s">
        <v>33</v>
      </c>
      <c r="G31" s="259" t="s">
        <v>33</v>
      </c>
      <c r="H31" s="259" t="s">
        <v>33</v>
      </c>
      <c r="I31" s="259" t="s">
        <v>33</v>
      </c>
      <c r="J31" s="259" t="s">
        <v>33</v>
      </c>
    </row>
    <row r="32" spans="1:11" x14ac:dyDescent="0.2">
      <c r="A32" s="239">
        <f t="shared" si="0"/>
        <v>26</v>
      </c>
      <c r="B32" s="259" t="s">
        <v>33</v>
      </c>
      <c r="C32" s="259" t="s">
        <v>33</v>
      </c>
      <c r="D32" s="259" t="s">
        <v>33</v>
      </c>
      <c r="E32" s="259" t="s">
        <v>33</v>
      </c>
      <c r="F32" s="259" t="s">
        <v>33</v>
      </c>
      <c r="G32" s="259" t="s">
        <v>33</v>
      </c>
      <c r="H32" s="259" t="s">
        <v>33</v>
      </c>
      <c r="I32" s="259" t="s">
        <v>33</v>
      </c>
      <c r="J32" s="259" t="s">
        <v>33</v>
      </c>
    </row>
    <row r="33" spans="1:10" x14ac:dyDescent="0.2">
      <c r="A33" s="242">
        <f t="shared" si="0"/>
        <v>27</v>
      </c>
      <c r="B33" s="259" t="s">
        <v>33</v>
      </c>
      <c r="C33" s="259" t="s">
        <v>33</v>
      </c>
      <c r="D33" s="259" t="s">
        <v>33</v>
      </c>
      <c r="E33" s="259" t="s">
        <v>33</v>
      </c>
      <c r="F33" s="259" t="s">
        <v>33</v>
      </c>
      <c r="G33" s="259" t="s">
        <v>33</v>
      </c>
      <c r="H33" s="259" t="s">
        <v>33</v>
      </c>
      <c r="I33" s="259" t="s">
        <v>33</v>
      </c>
      <c r="J33" s="259" t="s">
        <v>33</v>
      </c>
    </row>
    <row r="34" spans="1:10" x14ac:dyDescent="0.2">
      <c r="A34" s="239">
        <f t="shared" si="0"/>
        <v>28</v>
      </c>
      <c r="B34" s="259" t="s">
        <v>33</v>
      </c>
      <c r="C34" s="259" t="s">
        <v>33</v>
      </c>
      <c r="D34" s="259" t="s">
        <v>33</v>
      </c>
      <c r="E34" s="259" t="s">
        <v>33</v>
      </c>
      <c r="F34" s="259" t="s">
        <v>33</v>
      </c>
      <c r="G34" s="259" t="s">
        <v>33</v>
      </c>
      <c r="H34" s="259" t="s">
        <v>33</v>
      </c>
      <c r="I34" s="259" t="s">
        <v>33</v>
      </c>
      <c r="J34" s="259" t="s">
        <v>33</v>
      </c>
    </row>
    <row r="35" spans="1:10" x14ac:dyDescent="0.2">
      <c r="A35" s="242">
        <f t="shared" si="0"/>
        <v>29</v>
      </c>
      <c r="B35" s="259" t="s">
        <v>33</v>
      </c>
      <c r="C35" s="259" t="s">
        <v>33</v>
      </c>
      <c r="D35" s="259" t="s">
        <v>33</v>
      </c>
      <c r="E35" s="259" t="s">
        <v>33</v>
      </c>
      <c r="F35" s="259" t="s">
        <v>33</v>
      </c>
      <c r="G35" s="259" t="s">
        <v>33</v>
      </c>
      <c r="H35" s="259" t="s">
        <v>33</v>
      </c>
      <c r="I35" s="259" t="s">
        <v>33</v>
      </c>
      <c r="J35" s="259" t="s">
        <v>33</v>
      </c>
    </row>
    <row r="36" spans="1:10" x14ac:dyDescent="0.2">
      <c r="A36" s="239">
        <f t="shared" si="0"/>
        <v>30</v>
      </c>
      <c r="B36" s="244">
        <v>21.92</v>
      </c>
      <c r="C36" s="244">
        <v>21.43</v>
      </c>
      <c r="D36" s="244">
        <v>19.739999999999998</v>
      </c>
      <c r="E36" s="244">
        <v>25.99</v>
      </c>
      <c r="F36" s="244">
        <v>25.17</v>
      </c>
      <c r="G36" s="244">
        <v>23.49</v>
      </c>
      <c r="H36" s="244">
        <v>22.4</v>
      </c>
      <c r="I36" s="244">
        <v>22.02</v>
      </c>
      <c r="J36" s="244">
        <v>20.37</v>
      </c>
    </row>
    <row r="37" spans="1:10" x14ac:dyDescent="0.2">
      <c r="A37" s="242">
        <f t="shared" si="0"/>
        <v>31</v>
      </c>
      <c r="B37" s="243">
        <v>22.39</v>
      </c>
      <c r="C37" s="243">
        <v>21.88</v>
      </c>
      <c r="D37" s="243">
        <v>20.04</v>
      </c>
      <c r="E37" s="243">
        <v>26.45</v>
      </c>
      <c r="F37" s="243">
        <v>25.76</v>
      </c>
      <c r="G37" s="243">
        <v>23.91</v>
      </c>
      <c r="H37" s="243">
        <v>22.98</v>
      </c>
      <c r="I37" s="243">
        <v>22.5</v>
      </c>
      <c r="J37" s="243">
        <v>20.7</v>
      </c>
    </row>
    <row r="38" spans="1:10" x14ac:dyDescent="0.2">
      <c r="A38" s="239">
        <f t="shared" si="0"/>
        <v>32</v>
      </c>
      <c r="B38" s="244">
        <v>22.86</v>
      </c>
      <c r="C38" s="244">
        <v>22.35</v>
      </c>
      <c r="D38" s="244">
        <v>20.34</v>
      </c>
      <c r="E38" s="244">
        <v>26.93</v>
      </c>
      <c r="F38" s="244">
        <v>26.35</v>
      </c>
      <c r="G38" s="244">
        <v>24.35</v>
      </c>
      <c r="H38" s="244">
        <v>23.57</v>
      </c>
      <c r="I38" s="244">
        <v>23</v>
      </c>
      <c r="J38" s="244">
        <v>21.04</v>
      </c>
    </row>
    <row r="39" spans="1:10" x14ac:dyDescent="0.2">
      <c r="A39" s="242">
        <f t="shared" si="0"/>
        <v>33</v>
      </c>
      <c r="B39" s="243">
        <v>23.35</v>
      </c>
      <c r="C39" s="243">
        <v>22.83</v>
      </c>
      <c r="D39" s="243">
        <v>20.65</v>
      </c>
      <c r="E39" s="243">
        <v>27.41</v>
      </c>
      <c r="F39" s="243">
        <v>26.97</v>
      </c>
      <c r="G39" s="243">
        <v>24.79</v>
      </c>
      <c r="H39" s="243">
        <v>24.17</v>
      </c>
      <c r="I39" s="243">
        <v>23.52</v>
      </c>
      <c r="J39" s="243">
        <v>21.38</v>
      </c>
    </row>
    <row r="40" spans="1:10" x14ac:dyDescent="0.2">
      <c r="A40" s="239">
        <f t="shared" si="0"/>
        <v>34</v>
      </c>
      <c r="B40" s="244">
        <v>23.84</v>
      </c>
      <c r="C40" s="244">
        <v>23.31</v>
      </c>
      <c r="D40" s="244">
        <v>20.96</v>
      </c>
      <c r="E40" s="244">
        <v>27.9</v>
      </c>
      <c r="F40" s="244">
        <v>27.6</v>
      </c>
      <c r="G40" s="244">
        <v>25.23</v>
      </c>
      <c r="H40" s="244">
        <v>24.79</v>
      </c>
      <c r="I40" s="244">
        <v>24.04</v>
      </c>
      <c r="J40" s="244">
        <v>21.73</v>
      </c>
    </row>
    <row r="41" spans="1:10" x14ac:dyDescent="0.2">
      <c r="A41" s="242">
        <f t="shared" si="0"/>
        <v>35</v>
      </c>
      <c r="B41" s="243">
        <v>24.35</v>
      </c>
      <c r="C41" s="243">
        <v>23.81</v>
      </c>
      <c r="D41" s="243">
        <v>21.28</v>
      </c>
      <c r="E41" s="243">
        <v>28.4</v>
      </c>
      <c r="F41" s="243">
        <v>28.24</v>
      </c>
      <c r="G41" s="243">
        <v>25.69</v>
      </c>
      <c r="H41" s="243">
        <v>25.43</v>
      </c>
      <c r="I41" s="243">
        <v>24.57</v>
      </c>
      <c r="J41" s="243">
        <v>22.09</v>
      </c>
    </row>
    <row r="42" spans="1:10" x14ac:dyDescent="0.2">
      <c r="A42" s="239">
        <f t="shared" si="0"/>
        <v>36</v>
      </c>
      <c r="B42" s="244">
        <v>25.16</v>
      </c>
      <c r="C42" s="244">
        <v>24.65</v>
      </c>
      <c r="D42" s="244">
        <v>21.71</v>
      </c>
      <c r="E42" s="244">
        <v>29.46</v>
      </c>
      <c r="F42" s="244">
        <v>29.31</v>
      </c>
      <c r="G42" s="244">
        <v>26.34</v>
      </c>
      <c r="H42" s="244">
        <v>26.27</v>
      </c>
      <c r="I42" s="244">
        <v>25.47</v>
      </c>
      <c r="J42" s="244">
        <v>22.59</v>
      </c>
    </row>
    <row r="43" spans="1:10" x14ac:dyDescent="0.2">
      <c r="A43" s="242">
        <f t="shared" si="0"/>
        <v>37</v>
      </c>
      <c r="B43" s="243">
        <v>26</v>
      </c>
      <c r="C43" s="243">
        <v>25.54</v>
      </c>
      <c r="D43" s="243">
        <v>22.16</v>
      </c>
      <c r="E43" s="243">
        <v>30.56</v>
      </c>
      <c r="F43" s="243">
        <v>30.43</v>
      </c>
      <c r="G43" s="243">
        <v>27</v>
      </c>
      <c r="H43" s="243">
        <v>27.15</v>
      </c>
      <c r="I43" s="243">
        <v>26.42</v>
      </c>
      <c r="J43" s="243">
        <v>23.11</v>
      </c>
    </row>
    <row r="44" spans="1:10" x14ac:dyDescent="0.2">
      <c r="A44" s="239">
        <f t="shared" si="0"/>
        <v>38</v>
      </c>
      <c r="B44" s="244">
        <v>26.86</v>
      </c>
      <c r="C44" s="244">
        <v>26.44</v>
      </c>
      <c r="D44" s="244">
        <v>22.61</v>
      </c>
      <c r="E44" s="244">
        <v>31.7</v>
      </c>
      <c r="F44" s="244">
        <v>31.58</v>
      </c>
      <c r="G44" s="244">
        <v>27.68</v>
      </c>
      <c r="H44" s="244">
        <v>28.05</v>
      </c>
      <c r="I44" s="244">
        <v>27.39</v>
      </c>
      <c r="J44" s="244">
        <v>23.64</v>
      </c>
    </row>
    <row r="45" spans="1:10" x14ac:dyDescent="0.2">
      <c r="A45" s="242">
        <f t="shared" si="0"/>
        <v>39</v>
      </c>
      <c r="B45" s="243">
        <v>27.76</v>
      </c>
      <c r="C45" s="243">
        <v>27.38</v>
      </c>
      <c r="D45" s="243">
        <v>23.07</v>
      </c>
      <c r="E45" s="243">
        <v>32.89</v>
      </c>
      <c r="F45" s="243">
        <v>32.78</v>
      </c>
      <c r="G45" s="243">
        <v>28.38</v>
      </c>
      <c r="H45" s="243">
        <v>28.99</v>
      </c>
      <c r="I45" s="243">
        <v>28.39</v>
      </c>
      <c r="J45" s="243">
        <v>24.17</v>
      </c>
    </row>
    <row r="46" spans="1:10" x14ac:dyDescent="0.2">
      <c r="A46" s="239">
        <f t="shared" si="0"/>
        <v>40</v>
      </c>
      <c r="B46" s="244">
        <v>28.68</v>
      </c>
      <c r="C46" s="244">
        <v>28.35</v>
      </c>
      <c r="D46" s="244">
        <v>23.54</v>
      </c>
      <c r="E46" s="244">
        <v>34.119999999999997</v>
      </c>
      <c r="F46" s="244">
        <v>34.020000000000003</v>
      </c>
      <c r="G46" s="244">
        <v>29.09</v>
      </c>
      <c r="H46" s="244">
        <v>29.95</v>
      </c>
      <c r="I46" s="244">
        <v>29.44</v>
      </c>
      <c r="J46" s="244">
        <v>24.73</v>
      </c>
    </row>
    <row r="47" spans="1:10" x14ac:dyDescent="0.2">
      <c r="A47" s="242">
        <f t="shared" si="0"/>
        <v>41</v>
      </c>
      <c r="B47" s="243">
        <v>29.63</v>
      </c>
      <c r="C47" s="243">
        <v>29.37</v>
      </c>
      <c r="D47" s="243">
        <v>24.03</v>
      </c>
      <c r="E47" s="243">
        <v>35.39</v>
      </c>
      <c r="F47" s="243">
        <v>35.32</v>
      </c>
      <c r="G47" s="243">
        <v>29.84</v>
      </c>
      <c r="H47" s="243">
        <v>30.95</v>
      </c>
      <c r="I47" s="243">
        <v>30.53</v>
      </c>
      <c r="J47" s="243">
        <v>25.3</v>
      </c>
    </row>
    <row r="48" spans="1:10" x14ac:dyDescent="0.2">
      <c r="A48" s="239">
        <f t="shared" si="0"/>
        <v>42</v>
      </c>
      <c r="B48" s="244">
        <v>30.62</v>
      </c>
      <c r="C48" s="244">
        <v>30.41</v>
      </c>
      <c r="D48" s="244">
        <v>24.52</v>
      </c>
      <c r="E48" s="244">
        <v>36.72</v>
      </c>
      <c r="F48" s="244">
        <v>36.65</v>
      </c>
      <c r="G48" s="244">
        <v>30.59</v>
      </c>
      <c r="H48" s="244">
        <v>31.98</v>
      </c>
      <c r="I48" s="244">
        <v>31.65</v>
      </c>
      <c r="J48" s="244">
        <v>25.88</v>
      </c>
    </row>
    <row r="49" spans="1:11" x14ac:dyDescent="0.2">
      <c r="A49" s="242">
        <f t="shared" si="0"/>
        <v>43</v>
      </c>
      <c r="B49" s="243">
        <v>31.64</v>
      </c>
      <c r="C49" s="243">
        <v>31.49</v>
      </c>
      <c r="D49" s="243">
        <v>25.02</v>
      </c>
      <c r="E49" s="243">
        <v>38.090000000000003</v>
      </c>
      <c r="F49" s="243">
        <v>38.04</v>
      </c>
      <c r="G49" s="243">
        <v>31.36</v>
      </c>
      <c r="H49" s="243">
        <v>33.04</v>
      </c>
      <c r="I49" s="243">
        <v>32.81</v>
      </c>
      <c r="J49" s="243">
        <v>26.47</v>
      </c>
    </row>
    <row r="50" spans="1:11" s="248" customFormat="1" x14ac:dyDescent="0.2">
      <c r="A50" s="245">
        <f t="shared" si="0"/>
        <v>44</v>
      </c>
      <c r="B50" s="246">
        <v>32.700000000000003</v>
      </c>
      <c r="C50" s="246">
        <v>32.619999999999997</v>
      </c>
      <c r="D50" s="246">
        <v>25.53</v>
      </c>
      <c r="E50" s="246">
        <v>39.520000000000003</v>
      </c>
      <c r="F50" s="246">
        <v>39.49</v>
      </c>
      <c r="G50" s="246">
        <v>32.15</v>
      </c>
      <c r="H50" s="246">
        <v>34.15</v>
      </c>
      <c r="I50" s="246">
        <v>34.03</v>
      </c>
      <c r="J50" s="246">
        <v>27.07</v>
      </c>
      <c r="K50" s="247"/>
    </row>
    <row r="51" spans="1:11" x14ac:dyDescent="0.2">
      <c r="A51" s="242">
        <f t="shared" si="0"/>
        <v>45</v>
      </c>
      <c r="B51" s="243">
        <v>33.78</v>
      </c>
      <c r="C51" s="243">
        <v>33.78</v>
      </c>
      <c r="D51" s="243">
        <v>26.05</v>
      </c>
      <c r="E51" s="243">
        <v>40.99</v>
      </c>
      <c r="F51" s="243">
        <v>40.99</v>
      </c>
      <c r="G51" s="243">
        <v>32.96</v>
      </c>
      <c r="H51" s="243">
        <v>35.28</v>
      </c>
      <c r="I51" s="243">
        <v>35.28</v>
      </c>
      <c r="J51" s="243">
        <v>27.69</v>
      </c>
    </row>
    <row r="52" spans="1:11" s="248" customFormat="1" x14ac:dyDescent="0.2">
      <c r="A52" s="245">
        <f t="shared" si="0"/>
        <v>46</v>
      </c>
      <c r="B52" s="246">
        <v>34.450000000000003</v>
      </c>
      <c r="C52" s="246">
        <v>36.200000000000003</v>
      </c>
      <c r="D52" s="246">
        <v>26.71</v>
      </c>
      <c r="E52" s="246">
        <v>41.96</v>
      </c>
      <c r="F52" s="246">
        <v>43.95</v>
      </c>
      <c r="G52" s="246">
        <v>33.979999999999997</v>
      </c>
      <c r="H52" s="246">
        <v>36.054000000000002</v>
      </c>
      <c r="I52" s="246">
        <v>37.81</v>
      </c>
      <c r="J52" s="246">
        <v>28.47</v>
      </c>
      <c r="K52" s="247"/>
    </row>
    <row r="53" spans="1:11" x14ac:dyDescent="0.2">
      <c r="A53" s="242">
        <f t="shared" si="0"/>
        <v>47</v>
      </c>
      <c r="B53" s="243">
        <v>35.130000000000003</v>
      </c>
      <c r="C53" s="243">
        <v>38.79</v>
      </c>
      <c r="D53" s="243">
        <v>27.4</v>
      </c>
      <c r="E53" s="243">
        <v>42.94</v>
      </c>
      <c r="F53" s="243">
        <v>47.11</v>
      </c>
      <c r="G53" s="243">
        <v>35.03</v>
      </c>
      <c r="H53" s="243">
        <v>36.83</v>
      </c>
      <c r="I53" s="243">
        <v>40.51</v>
      </c>
      <c r="J53" s="243">
        <v>29.27</v>
      </c>
    </row>
    <row r="54" spans="1:11" s="248" customFormat="1" x14ac:dyDescent="0.2">
      <c r="A54" s="245">
        <f t="shared" si="0"/>
        <v>48</v>
      </c>
      <c r="B54" s="246">
        <v>35.82</v>
      </c>
      <c r="C54" s="246">
        <v>41.58</v>
      </c>
      <c r="D54" s="246">
        <v>28.1</v>
      </c>
      <c r="E54" s="246" t="s">
        <v>139</v>
      </c>
      <c r="F54" s="246">
        <v>50.51</v>
      </c>
      <c r="G54" s="246">
        <v>36.119999999999997</v>
      </c>
      <c r="H54" s="246">
        <v>37.630000000000003</v>
      </c>
      <c r="I54" s="246">
        <v>43.41</v>
      </c>
      <c r="J54" s="246">
        <v>30.09</v>
      </c>
      <c r="K54" s="247"/>
    </row>
    <row r="55" spans="1:11" x14ac:dyDescent="0.2">
      <c r="A55" s="242">
        <f t="shared" si="0"/>
        <v>49</v>
      </c>
      <c r="B55" s="243">
        <v>36.54</v>
      </c>
      <c r="C55" s="243">
        <v>44.56</v>
      </c>
      <c r="D55" s="243">
        <v>28.81</v>
      </c>
      <c r="E55" s="243">
        <v>44.98</v>
      </c>
      <c r="F55" s="243">
        <v>54.16</v>
      </c>
      <c r="G55" s="243">
        <v>37.229999999999997</v>
      </c>
      <c r="H55" s="243">
        <v>38.450000000000003</v>
      </c>
      <c r="I55" s="243">
        <v>45.75</v>
      </c>
      <c r="J55" s="243">
        <v>30.94</v>
      </c>
    </row>
    <row r="56" spans="1:11" s="248" customFormat="1" x14ac:dyDescent="0.2">
      <c r="A56" s="245">
        <f t="shared" si="0"/>
        <v>50</v>
      </c>
      <c r="B56" s="246">
        <v>37.25</v>
      </c>
      <c r="C56" s="246">
        <v>47.26</v>
      </c>
      <c r="D56" s="246">
        <v>29.55</v>
      </c>
      <c r="E56" s="246">
        <v>46.04</v>
      </c>
      <c r="F56" s="246">
        <v>58.07</v>
      </c>
      <c r="G56" s="246">
        <v>38.39</v>
      </c>
      <c r="H56" s="246">
        <v>39.28</v>
      </c>
      <c r="I56" s="246">
        <v>47.71</v>
      </c>
      <c r="J56" s="246">
        <v>31.81</v>
      </c>
      <c r="K56" s="247"/>
    </row>
    <row r="57" spans="1:11" x14ac:dyDescent="0.2">
      <c r="A57" s="242">
        <f t="shared" si="0"/>
        <v>51</v>
      </c>
      <c r="B57" s="243">
        <v>37.99</v>
      </c>
      <c r="C57" s="259" t="s">
        <v>33</v>
      </c>
      <c r="D57" s="243">
        <v>30.3</v>
      </c>
      <c r="E57" s="243">
        <v>47.12</v>
      </c>
      <c r="F57" s="259" t="s">
        <v>33</v>
      </c>
      <c r="G57" s="243">
        <v>39.57</v>
      </c>
      <c r="H57" s="243">
        <v>40.14</v>
      </c>
      <c r="I57" s="259" t="s">
        <v>33</v>
      </c>
      <c r="J57" s="243">
        <v>32.700000000000003</v>
      </c>
    </row>
    <row r="58" spans="1:11" s="248" customFormat="1" x14ac:dyDescent="0.2">
      <c r="A58" s="245">
        <f t="shared" si="0"/>
        <v>52</v>
      </c>
      <c r="B58" s="246">
        <v>38.75</v>
      </c>
      <c r="C58" s="259" t="s">
        <v>33</v>
      </c>
      <c r="D58" s="246">
        <v>31.08</v>
      </c>
      <c r="E58" s="246">
        <v>48.23</v>
      </c>
      <c r="F58" s="259" t="s">
        <v>33</v>
      </c>
      <c r="G58" s="246">
        <v>40.799999999999997</v>
      </c>
      <c r="H58" s="246">
        <v>41.01</v>
      </c>
      <c r="I58" s="259" t="s">
        <v>33</v>
      </c>
      <c r="J58" s="246">
        <v>33.619999999999997</v>
      </c>
      <c r="K58" s="247"/>
    </row>
    <row r="59" spans="1:11" x14ac:dyDescent="0.2">
      <c r="A59" s="242">
        <f t="shared" si="0"/>
        <v>53</v>
      </c>
      <c r="B59" s="243">
        <v>39.520000000000003</v>
      </c>
      <c r="C59" s="259" t="s">
        <v>33</v>
      </c>
      <c r="D59" s="243">
        <v>31.87</v>
      </c>
      <c r="E59" s="243">
        <v>49.37</v>
      </c>
      <c r="F59" s="259" t="s">
        <v>33</v>
      </c>
      <c r="G59" s="243">
        <v>42.06</v>
      </c>
      <c r="H59" s="243">
        <v>41.91</v>
      </c>
      <c r="I59" s="259" t="s">
        <v>33</v>
      </c>
      <c r="J59" s="243">
        <v>34.57</v>
      </c>
    </row>
    <row r="60" spans="1:11" s="248" customFormat="1" x14ac:dyDescent="0.2">
      <c r="A60" s="245">
        <f t="shared" si="0"/>
        <v>54</v>
      </c>
      <c r="B60" s="246">
        <v>40.299999999999997</v>
      </c>
      <c r="C60" s="259" t="s">
        <v>33</v>
      </c>
      <c r="D60" s="246">
        <v>32.68</v>
      </c>
      <c r="E60" s="246">
        <v>50.53</v>
      </c>
      <c r="F60" s="259" t="s">
        <v>33</v>
      </c>
      <c r="G60" s="246">
        <v>43.37</v>
      </c>
      <c r="H60" s="246">
        <v>42.81</v>
      </c>
      <c r="I60" s="259" t="s">
        <v>33</v>
      </c>
      <c r="J60" s="246">
        <v>35.54</v>
      </c>
      <c r="K60" s="247"/>
    </row>
    <row r="61" spans="1:11" x14ac:dyDescent="0.2">
      <c r="A61" s="242">
        <f t="shared" si="0"/>
        <v>55</v>
      </c>
      <c r="B61" s="243">
        <v>41.1</v>
      </c>
      <c r="C61" s="259" t="s">
        <v>33</v>
      </c>
      <c r="D61" s="243">
        <v>33.520000000000003</v>
      </c>
      <c r="E61" s="243">
        <v>51.72</v>
      </c>
      <c r="F61" s="259" t="s">
        <v>33</v>
      </c>
      <c r="G61" s="243">
        <v>44.71</v>
      </c>
      <c r="H61" s="243">
        <v>43.75</v>
      </c>
      <c r="I61" s="259" t="s">
        <v>33</v>
      </c>
      <c r="J61" s="243">
        <v>36.54</v>
      </c>
    </row>
    <row r="62" spans="1:11" s="248" customFormat="1" x14ac:dyDescent="0.2">
      <c r="A62" s="245">
        <f t="shared" si="0"/>
        <v>56</v>
      </c>
      <c r="B62" s="246">
        <v>42.24</v>
      </c>
      <c r="C62" s="259" t="s">
        <v>33</v>
      </c>
      <c r="D62" s="246">
        <v>34.76</v>
      </c>
      <c r="E62" s="246">
        <v>53.55</v>
      </c>
      <c r="F62" s="259" t="s">
        <v>33</v>
      </c>
      <c r="G62" s="246">
        <v>46.66</v>
      </c>
      <c r="H62" s="246">
        <v>45.17</v>
      </c>
      <c r="I62" s="259" t="s">
        <v>33</v>
      </c>
      <c r="J62" s="246">
        <v>38.07</v>
      </c>
      <c r="K62" s="247"/>
    </row>
    <row r="63" spans="1:11" x14ac:dyDescent="0.2">
      <c r="A63" s="242">
        <f t="shared" si="0"/>
        <v>57</v>
      </c>
      <c r="B63" s="243">
        <v>43.41</v>
      </c>
      <c r="C63" s="259" t="s">
        <v>33</v>
      </c>
      <c r="D63" s="243">
        <v>36.049999999999997</v>
      </c>
      <c r="E63" s="243">
        <v>55.44</v>
      </c>
      <c r="F63" s="259" t="s">
        <v>33</v>
      </c>
      <c r="G63" s="243">
        <v>48.69</v>
      </c>
      <c r="H63" s="243">
        <v>46.64</v>
      </c>
      <c r="I63" s="259" t="s">
        <v>33</v>
      </c>
      <c r="J63" s="243">
        <v>39.67</v>
      </c>
    </row>
    <row r="64" spans="1:11" s="248" customFormat="1" x14ac:dyDescent="0.2">
      <c r="A64" s="245">
        <f t="shared" si="0"/>
        <v>58</v>
      </c>
      <c r="B64" s="246">
        <v>44.61</v>
      </c>
      <c r="C64" s="259" t="s">
        <v>33</v>
      </c>
      <c r="D64" s="246">
        <v>37.380000000000003</v>
      </c>
      <c r="E64" s="246">
        <v>57.39</v>
      </c>
      <c r="F64" s="259" t="s">
        <v>33</v>
      </c>
      <c r="G64" s="246">
        <v>50.82</v>
      </c>
      <c r="H64" s="246">
        <v>48.14</v>
      </c>
      <c r="I64" s="259" t="s">
        <v>33</v>
      </c>
      <c r="J64" s="246">
        <v>41.33</v>
      </c>
      <c r="K64" s="247"/>
    </row>
    <row r="65" spans="1:11" x14ac:dyDescent="0.2">
      <c r="A65" s="242">
        <f t="shared" si="0"/>
        <v>59</v>
      </c>
      <c r="B65" s="243">
        <v>45.85</v>
      </c>
      <c r="C65" s="259" t="s">
        <v>33</v>
      </c>
      <c r="D65" s="243">
        <v>38.76</v>
      </c>
      <c r="E65" s="243">
        <v>59.42</v>
      </c>
      <c r="F65" s="259" t="s">
        <v>33</v>
      </c>
      <c r="G65" s="243">
        <v>53.03</v>
      </c>
      <c r="H65" s="243">
        <v>49.7</v>
      </c>
      <c r="I65" s="259" t="s">
        <v>33</v>
      </c>
      <c r="J65" s="243">
        <v>43.06</v>
      </c>
    </row>
    <row r="66" spans="1:11" s="248" customFormat="1" x14ac:dyDescent="0.2">
      <c r="A66" s="245">
        <f t="shared" si="0"/>
        <v>60</v>
      </c>
      <c r="B66" s="246">
        <v>47.12</v>
      </c>
      <c r="C66" s="259" t="s">
        <v>33</v>
      </c>
      <c r="D66" s="246">
        <v>40.200000000000003</v>
      </c>
      <c r="E66" s="246">
        <v>61.53</v>
      </c>
      <c r="F66" s="259" t="s">
        <v>33</v>
      </c>
      <c r="G66" s="246">
        <v>55.35</v>
      </c>
      <c r="H66" s="246">
        <v>51.32</v>
      </c>
      <c r="I66" s="259" t="s">
        <v>33</v>
      </c>
      <c r="J66" s="246">
        <v>44.87</v>
      </c>
      <c r="K66" s="247"/>
    </row>
    <row r="67" spans="1:11" x14ac:dyDescent="0.2">
      <c r="A67" s="242">
        <f t="shared" si="0"/>
        <v>61</v>
      </c>
      <c r="B67" s="243">
        <v>48.43</v>
      </c>
      <c r="C67" s="259" t="s">
        <v>33</v>
      </c>
      <c r="D67" s="243">
        <v>41.68</v>
      </c>
      <c r="E67" s="243">
        <v>63.7</v>
      </c>
      <c r="F67" s="259" t="s">
        <v>33</v>
      </c>
      <c r="G67" s="243">
        <v>57.76</v>
      </c>
      <c r="H67" s="243">
        <v>52.98</v>
      </c>
      <c r="I67" s="259" t="s">
        <v>33</v>
      </c>
      <c r="J67" s="243">
        <v>46.75</v>
      </c>
    </row>
    <row r="68" spans="1:11" s="248" customFormat="1" x14ac:dyDescent="0.2">
      <c r="A68" s="245">
        <f t="shared" si="0"/>
        <v>62</v>
      </c>
      <c r="B68" s="246">
        <v>49.77</v>
      </c>
      <c r="C68" s="259" t="s">
        <v>33</v>
      </c>
      <c r="D68" s="246">
        <v>43.23</v>
      </c>
      <c r="E68" s="246">
        <v>65.959999999999994</v>
      </c>
      <c r="F68" s="259" t="s">
        <v>33</v>
      </c>
      <c r="G68" s="246">
        <v>60.28</v>
      </c>
      <c r="H68" s="246">
        <v>54.7</v>
      </c>
      <c r="I68" s="259" t="s">
        <v>33</v>
      </c>
      <c r="J68" s="246">
        <v>48.71</v>
      </c>
      <c r="K68" s="247"/>
    </row>
    <row r="69" spans="1:11" x14ac:dyDescent="0.2">
      <c r="A69" s="242">
        <f t="shared" si="0"/>
        <v>63</v>
      </c>
      <c r="B69" s="243">
        <v>51.15</v>
      </c>
      <c r="C69" s="259" t="s">
        <v>33</v>
      </c>
      <c r="D69" s="243">
        <v>44.83</v>
      </c>
      <c r="E69" s="243">
        <v>68.28</v>
      </c>
      <c r="F69" s="259" t="s">
        <v>33</v>
      </c>
      <c r="G69" s="243">
        <v>62.91</v>
      </c>
      <c r="H69" s="243">
        <v>56.47</v>
      </c>
      <c r="I69" s="259" t="s">
        <v>33</v>
      </c>
      <c r="J69" s="243">
        <v>50.75</v>
      </c>
    </row>
    <row r="70" spans="1:11" s="248" customFormat="1" x14ac:dyDescent="0.2">
      <c r="A70" s="245">
        <f t="shared" si="0"/>
        <v>64</v>
      </c>
      <c r="B70" s="246">
        <v>52.57</v>
      </c>
      <c r="C70" s="259" t="s">
        <v>33</v>
      </c>
      <c r="D70" s="246">
        <v>46.49</v>
      </c>
      <c r="E70" s="246">
        <v>70.7</v>
      </c>
      <c r="F70" s="259" t="s">
        <v>33</v>
      </c>
      <c r="G70" s="246">
        <v>65.650000000000006</v>
      </c>
      <c r="H70" s="246">
        <v>58.31</v>
      </c>
      <c r="I70" s="259" t="s">
        <v>33</v>
      </c>
      <c r="J70" s="246">
        <v>52.88</v>
      </c>
      <c r="K70" s="247"/>
    </row>
    <row r="71" spans="1:11" x14ac:dyDescent="0.2">
      <c r="A71" s="242">
        <f t="shared" si="0"/>
        <v>65</v>
      </c>
      <c r="B71" s="243">
        <v>54.03</v>
      </c>
      <c r="C71" s="259" t="s">
        <v>33</v>
      </c>
      <c r="D71" s="243">
        <v>48.21</v>
      </c>
      <c r="E71" s="243">
        <v>73.2</v>
      </c>
      <c r="F71" s="259" t="s">
        <v>33</v>
      </c>
      <c r="G71" s="243">
        <v>68.52</v>
      </c>
      <c r="H71" s="243">
        <v>60.2</v>
      </c>
      <c r="I71" s="259" t="s">
        <v>33</v>
      </c>
      <c r="J71" s="243">
        <v>55.1</v>
      </c>
    </row>
    <row r="72" spans="1:11" s="248" customFormat="1" x14ac:dyDescent="0.2">
      <c r="A72" s="245">
        <f t="shared" si="0"/>
        <v>66</v>
      </c>
      <c r="B72" s="246">
        <v>56.86</v>
      </c>
      <c r="C72" s="259" t="s">
        <v>33</v>
      </c>
      <c r="D72" s="246">
        <v>51.19</v>
      </c>
      <c r="E72" s="246">
        <v>76.97</v>
      </c>
      <c r="F72" s="259" t="s">
        <v>33</v>
      </c>
      <c r="G72" s="246">
        <v>72.42</v>
      </c>
      <c r="H72" s="246">
        <v>63.63</v>
      </c>
      <c r="I72" s="259" t="s">
        <v>33</v>
      </c>
      <c r="J72" s="246">
        <v>58.73</v>
      </c>
      <c r="K72" s="247"/>
    </row>
    <row r="73" spans="1:11" x14ac:dyDescent="0.2">
      <c r="A73" s="242">
        <f t="shared" si="0"/>
        <v>67</v>
      </c>
      <c r="B73" s="243">
        <v>59.86</v>
      </c>
      <c r="C73" s="259" t="s">
        <v>33</v>
      </c>
      <c r="D73" s="243">
        <v>54.37</v>
      </c>
      <c r="E73" s="243">
        <v>80.94</v>
      </c>
      <c r="F73" s="259" t="s">
        <v>33</v>
      </c>
      <c r="G73" s="243">
        <v>76.56</v>
      </c>
      <c r="H73" s="243">
        <v>67.28</v>
      </c>
      <c r="I73" s="259" t="s">
        <v>33</v>
      </c>
      <c r="J73" s="243">
        <v>62.6</v>
      </c>
    </row>
    <row r="74" spans="1:11" s="248" customFormat="1" x14ac:dyDescent="0.2">
      <c r="A74" s="245">
        <f t="shared" si="0"/>
        <v>68</v>
      </c>
      <c r="B74" s="246">
        <v>63.01</v>
      </c>
      <c r="C74" s="259" t="s">
        <v>33</v>
      </c>
      <c r="D74" s="246">
        <v>57.73</v>
      </c>
      <c r="E74" s="246">
        <v>85.11</v>
      </c>
      <c r="F74" s="259" t="s">
        <v>33</v>
      </c>
      <c r="G74" s="246">
        <v>80.930000000000007</v>
      </c>
      <c r="H74" s="246">
        <v>71.12</v>
      </c>
      <c r="I74" s="259" t="s">
        <v>33</v>
      </c>
      <c r="J74" s="246">
        <v>66.73</v>
      </c>
      <c r="K74" s="247"/>
    </row>
    <row r="75" spans="1:11" x14ac:dyDescent="0.2">
      <c r="A75" s="242">
        <f t="shared" si="0"/>
        <v>69</v>
      </c>
      <c r="B75" s="243">
        <v>66.31</v>
      </c>
      <c r="C75" s="259" t="s">
        <v>33</v>
      </c>
      <c r="D75" s="243">
        <v>61.3</v>
      </c>
      <c r="E75" s="243">
        <v>89.49</v>
      </c>
      <c r="F75" s="259" t="s">
        <v>33</v>
      </c>
      <c r="G75" s="243">
        <v>85.54</v>
      </c>
      <c r="H75" s="243">
        <v>75.17</v>
      </c>
      <c r="I75" s="259" t="s">
        <v>33</v>
      </c>
      <c r="J75" s="243">
        <v>71.12</v>
      </c>
    </row>
    <row r="76" spans="1:11" s="248" customFormat="1" x14ac:dyDescent="0.2">
      <c r="A76" s="245">
        <f t="shared" si="0"/>
        <v>70</v>
      </c>
      <c r="B76" s="246">
        <v>69.78</v>
      </c>
      <c r="C76" s="259" t="s">
        <v>33</v>
      </c>
      <c r="D76" s="246">
        <v>65.08</v>
      </c>
      <c r="E76" s="246">
        <v>94.08</v>
      </c>
      <c r="F76" s="259" t="s">
        <v>33</v>
      </c>
      <c r="G76" s="246">
        <v>90.41</v>
      </c>
      <c r="H76" s="246">
        <v>79.45</v>
      </c>
      <c r="I76" s="259" t="s">
        <v>33</v>
      </c>
      <c r="J76" s="246">
        <v>75.8</v>
      </c>
      <c r="K76" s="247"/>
    </row>
    <row r="77" spans="1:11" x14ac:dyDescent="0.2">
      <c r="A77" s="242">
        <f t="shared" si="0"/>
        <v>71</v>
      </c>
      <c r="B77" s="243">
        <v>73.42</v>
      </c>
      <c r="C77" s="259" t="s">
        <v>33</v>
      </c>
      <c r="D77" s="243">
        <v>69.09</v>
      </c>
      <c r="E77" s="243">
        <v>98.91</v>
      </c>
      <c r="F77" s="259" t="s">
        <v>33</v>
      </c>
      <c r="G77" s="243">
        <v>95.54</v>
      </c>
      <c r="H77" s="243">
        <v>83.97</v>
      </c>
      <c r="I77" s="259" t="s">
        <v>33</v>
      </c>
      <c r="J77" s="243">
        <v>80.77</v>
      </c>
    </row>
    <row r="78" spans="1:11" s="248" customFormat="1" x14ac:dyDescent="0.2">
      <c r="A78" s="245">
        <f t="shared" si="0"/>
        <v>72</v>
      </c>
      <c r="B78" s="246">
        <v>77.31</v>
      </c>
      <c r="C78" s="259" t="s">
        <v>33</v>
      </c>
      <c r="D78" s="246">
        <v>73.400000000000006</v>
      </c>
      <c r="E78" s="246">
        <v>104.03</v>
      </c>
      <c r="F78" s="259" t="s">
        <v>33</v>
      </c>
      <c r="G78" s="246">
        <v>101.03</v>
      </c>
      <c r="H78" s="246">
        <v>88.8</v>
      </c>
      <c r="I78" s="259" t="s">
        <v>33</v>
      </c>
      <c r="J78" s="246">
        <v>86.13</v>
      </c>
      <c r="K78" s="247"/>
    </row>
    <row r="79" spans="1:11" x14ac:dyDescent="0.2">
      <c r="A79" s="242">
        <f t="shared" si="0"/>
        <v>73</v>
      </c>
      <c r="B79" s="243">
        <v>81.41</v>
      </c>
      <c r="C79" s="259" t="s">
        <v>33</v>
      </c>
      <c r="D79" s="243">
        <v>77.989999999999995</v>
      </c>
      <c r="E79" s="243">
        <v>109.43</v>
      </c>
      <c r="F79" s="259" t="s">
        <v>33</v>
      </c>
      <c r="G79" s="243">
        <v>106.83</v>
      </c>
      <c r="H79" s="243">
        <v>93.91</v>
      </c>
      <c r="I79" s="259" t="s">
        <v>33</v>
      </c>
      <c r="J79" s="243">
        <v>91.85</v>
      </c>
    </row>
    <row r="80" spans="1:11" s="248" customFormat="1" x14ac:dyDescent="0.2">
      <c r="A80" s="245">
        <f t="shared" si="0"/>
        <v>74</v>
      </c>
      <c r="B80" s="246">
        <v>85.73</v>
      </c>
      <c r="C80" s="259" t="s">
        <v>33</v>
      </c>
      <c r="D80" s="246">
        <v>82.86</v>
      </c>
      <c r="E80" s="246">
        <v>115.1</v>
      </c>
      <c r="F80" s="259" t="s">
        <v>33</v>
      </c>
      <c r="G80" s="246">
        <v>112.96</v>
      </c>
      <c r="H80" s="246">
        <v>99.32</v>
      </c>
      <c r="I80" s="259" t="s">
        <v>33</v>
      </c>
      <c r="J80" s="246">
        <v>97.95</v>
      </c>
      <c r="K80" s="247"/>
    </row>
    <row r="81" spans="1:10" x14ac:dyDescent="0.2">
      <c r="A81" s="242">
        <f t="shared" si="0"/>
        <v>75</v>
      </c>
      <c r="B81" s="243">
        <v>90.27</v>
      </c>
      <c r="C81" s="259" t="s">
        <v>33</v>
      </c>
      <c r="D81" s="243">
        <v>88.03</v>
      </c>
      <c r="E81" s="243">
        <v>121.07</v>
      </c>
      <c r="F81" s="259" t="s">
        <v>33</v>
      </c>
      <c r="G81" s="243">
        <v>119.45</v>
      </c>
      <c r="H81" s="243">
        <v>105.03</v>
      </c>
      <c r="I81" s="259" t="s">
        <v>33</v>
      </c>
      <c r="J81" s="243">
        <v>104.45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K81"/>
  <sheetViews>
    <sheetView topLeftCell="A25" workbookViewId="0">
      <selection activeCell="A37" sqref="A37"/>
    </sheetView>
  </sheetViews>
  <sheetFormatPr defaultRowHeight="15" x14ac:dyDescent="0.2"/>
  <cols>
    <col min="1" max="1" width="8.88671875" style="1"/>
    <col min="2" max="3" width="7.5546875" style="249" customWidth="1"/>
    <col min="4" max="4" width="8" style="249" customWidth="1"/>
    <col min="5" max="6" width="7.5546875" style="249" customWidth="1"/>
    <col min="7" max="7" width="8" style="249" customWidth="1"/>
    <col min="8" max="9" width="7.5546875" style="249" bestFit="1" customWidth="1"/>
    <col min="10" max="10" width="8" style="249" bestFit="1" customWidth="1"/>
    <col min="11" max="11" width="6.77734375" style="241" customWidth="1"/>
  </cols>
  <sheetData>
    <row r="1" spans="1:11" ht="21" x14ac:dyDescent="0.35">
      <c r="A1" s="225" t="s">
        <v>128</v>
      </c>
    </row>
    <row r="3" spans="1:11" s="228" customFormat="1" ht="18.75" x14ac:dyDescent="0.3">
      <c r="A3" s="229" t="s">
        <v>2</v>
      </c>
      <c r="B3" s="230" t="s">
        <v>136</v>
      </c>
      <c r="C3" s="231"/>
      <c r="D3" s="232"/>
      <c r="E3" s="232"/>
      <c r="F3" s="232"/>
      <c r="G3" s="232"/>
      <c r="H3" s="232"/>
      <c r="I3" s="232"/>
      <c r="J3" s="232"/>
      <c r="K3" s="233"/>
    </row>
    <row r="4" spans="1:11" s="234" customFormat="1" ht="30" x14ac:dyDescent="0.25">
      <c r="A4" s="210"/>
      <c r="B4" s="235" t="s">
        <v>130</v>
      </c>
      <c r="C4" s="235" t="s">
        <v>130</v>
      </c>
      <c r="D4" s="235" t="s">
        <v>130</v>
      </c>
      <c r="E4" s="235" t="s">
        <v>131</v>
      </c>
      <c r="F4" s="235" t="s">
        <v>131</v>
      </c>
      <c r="G4" s="235" t="s">
        <v>131</v>
      </c>
      <c r="H4" s="235" t="s">
        <v>132</v>
      </c>
      <c r="I4" s="235" t="s">
        <v>132</v>
      </c>
      <c r="J4" s="235" t="s">
        <v>132</v>
      </c>
      <c r="K4" s="236"/>
    </row>
    <row r="5" spans="1:11" s="234" customFormat="1" x14ac:dyDescent="0.25">
      <c r="A5" s="237" t="s">
        <v>90</v>
      </c>
      <c r="B5" s="238" t="s">
        <v>133</v>
      </c>
      <c r="C5" s="235" t="s">
        <v>134</v>
      </c>
      <c r="D5" s="235" t="s">
        <v>135</v>
      </c>
      <c r="E5" s="235" t="s">
        <v>133</v>
      </c>
      <c r="F5" s="235" t="s">
        <v>134</v>
      </c>
      <c r="G5" s="235" t="s">
        <v>135</v>
      </c>
      <c r="H5" s="235" t="s">
        <v>133</v>
      </c>
      <c r="I5" s="235" t="s">
        <v>134</v>
      </c>
      <c r="J5" s="235" t="s">
        <v>135</v>
      </c>
      <c r="K5" s="236"/>
    </row>
    <row r="6" spans="1:11" s="234" customFormat="1" ht="15.75" x14ac:dyDescent="0.25">
      <c r="A6" s="258">
        <v>0</v>
      </c>
      <c r="B6" s="259" t="s">
        <v>33</v>
      </c>
      <c r="C6" s="259" t="s">
        <v>33</v>
      </c>
      <c r="D6" s="259" t="s">
        <v>33</v>
      </c>
      <c r="E6" s="259" t="s">
        <v>33</v>
      </c>
      <c r="F6" s="259" t="s">
        <v>33</v>
      </c>
      <c r="G6" s="259" t="s">
        <v>33</v>
      </c>
      <c r="H6" s="259" t="s">
        <v>33</v>
      </c>
      <c r="I6" s="259" t="s">
        <v>33</v>
      </c>
      <c r="J6" s="259" t="s">
        <v>33</v>
      </c>
      <c r="K6" s="236"/>
    </row>
    <row r="7" spans="1:11" s="234" customFormat="1" ht="15.75" x14ac:dyDescent="0.25">
      <c r="A7" s="258">
        <v>1</v>
      </c>
      <c r="B7" s="259" t="s">
        <v>33</v>
      </c>
      <c r="C7" s="259" t="s">
        <v>33</v>
      </c>
      <c r="D7" s="259" t="s">
        <v>33</v>
      </c>
      <c r="E7" s="259" t="s">
        <v>33</v>
      </c>
      <c r="F7" s="259" t="s">
        <v>33</v>
      </c>
      <c r="G7" s="259" t="s">
        <v>33</v>
      </c>
      <c r="H7" s="259" t="s">
        <v>33</v>
      </c>
      <c r="I7" s="259" t="s">
        <v>33</v>
      </c>
      <c r="J7" s="259" t="s">
        <v>33</v>
      </c>
      <c r="K7" s="236"/>
    </row>
    <row r="8" spans="1:11" s="234" customFormat="1" ht="15.75" x14ac:dyDescent="0.25">
      <c r="A8" s="258">
        <v>2</v>
      </c>
      <c r="B8" s="259" t="s">
        <v>33</v>
      </c>
      <c r="C8" s="259" t="s">
        <v>33</v>
      </c>
      <c r="D8" s="259" t="s">
        <v>33</v>
      </c>
      <c r="E8" s="259" t="s">
        <v>33</v>
      </c>
      <c r="F8" s="259" t="s">
        <v>33</v>
      </c>
      <c r="G8" s="259" t="s">
        <v>33</v>
      </c>
      <c r="H8" s="259" t="s">
        <v>33</v>
      </c>
      <c r="I8" s="259" t="s">
        <v>33</v>
      </c>
      <c r="J8" s="259" t="s">
        <v>33</v>
      </c>
      <c r="K8" s="236"/>
    </row>
    <row r="9" spans="1:11" s="234" customFormat="1" ht="15.75" x14ac:dyDescent="0.25">
      <c r="A9" s="258">
        <v>3</v>
      </c>
      <c r="B9" s="259" t="s">
        <v>33</v>
      </c>
      <c r="C9" s="259" t="s">
        <v>33</v>
      </c>
      <c r="D9" s="259" t="s">
        <v>33</v>
      </c>
      <c r="E9" s="259" t="s">
        <v>33</v>
      </c>
      <c r="F9" s="259" t="s">
        <v>33</v>
      </c>
      <c r="G9" s="259" t="s">
        <v>33</v>
      </c>
      <c r="H9" s="259" t="s">
        <v>33</v>
      </c>
      <c r="I9" s="259" t="s">
        <v>33</v>
      </c>
      <c r="J9" s="259" t="s">
        <v>33</v>
      </c>
      <c r="K9" s="236"/>
    </row>
    <row r="10" spans="1:11" s="234" customFormat="1" ht="15.75" x14ac:dyDescent="0.25">
      <c r="A10" s="258">
        <v>4</v>
      </c>
      <c r="B10" s="259" t="s">
        <v>33</v>
      </c>
      <c r="C10" s="259" t="s">
        <v>33</v>
      </c>
      <c r="D10" s="259" t="s">
        <v>33</v>
      </c>
      <c r="E10" s="259" t="s">
        <v>33</v>
      </c>
      <c r="F10" s="259" t="s">
        <v>33</v>
      </c>
      <c r="G10" s="259" t="s">
        <v>33</v>
      </c>
      <c r="H10" s="259" t="s">
        <v>33</v>
      </c>
      <c r="I10" s="259" t="s">
        <v>33</v>
      </c>
      <c r="J10" s="259" t="s">
        <v>33</v>
      </c>
      <c r="K10" s="236"/>
    </row>
    <row r="11" spans="1:11" s="234" customFormat="1" ht="15.75" x14ac:dyDescent="0.25">
      <c r="A11" s="258">
        <v>5</v>
      </c>
      <c r="B11" s="259" t="s">
        <v>33</v>
      </c>
      <c r="C11" s="259" t="s">
        <v>33</v>
      </c>
      <c r="D11" s="259" t="s">
        <v>33</v>
      </c>
      <c r="E11" s="259" t="s">
        <v>33</v>
      </c>
      <c r="F11" s="259" t="s">
        <v>33</v>
      </c>
      <c r="G11" s="259" t="s">
        <v>33</v>
      </c>
      <c r="H11" s="259" t="s">
        <v>33</v>
      </c>
      <c r="I11" s="259" t="s">
        <v>33</v>
      </c>
      <c r="J11" s="259" t="s">
        <v>33</v>
      </c>
      <c r="K11" s="236"/>
    </row>
    <row r="12" spans="1:11" s="234" customFormat="1" ht="15.75" x14ac:dyDescent="0.25">
      <c r="A12" s="258">
        <v>6</v>
      </c>
      <c r="B12" s="259" t="s">
        <v>33</v>
      </c>
      <c r="C12" s="259" t="s">
        <v>33</v>
      </c>
      <c r="D12" s="259" t="s">
        <v>33</v>
      </c>
      <c r="E12" s="259" t="s">
        <v>33</v>
      </c>
      <c r="F12" s="259" t="s">
        <v>33</v>
      </c>
      <c r="G12" s="259" t="s">
        <v>33</v>
      </c>
      <c r="H12" s="259" t="s">
        <v>33</v>
      </c>
      <c r="I12" s="259" t="s">
        <v>33</v>
      </c>
      <c r="J12" s="259" t="s">
        <v>33</v>
      </c>
      <c r="K12" s="236"/>
    </row>
    <row r="13" spans="1:11" s="234" customFormat="1" ht="15.75" x14ac:dyDescent="0.25">
      <c r="A13" s="258">
        <v>7</v>
      </c>
      <c r="B13" s="259" t="s">
        <v>33</v>
      </c>
      <c r="C13" s="259" t="s">
        <v>33</v>
      </c>
      <c r="D13" s="259" t="s">
        <v>33</v>
      </c>
      <c r="E13" s="259" t="s">
        <v>33</v>
      </c>
      <c r="F13" s="259" t="s">
        <v>33</v>
      </c>
      <c r="G13" s="259" t="s">
        <v>33</v>
      </c>
      <c r="H13" s="259" t="s">
        <v>33</v>
      </c>
      <c r="I13" s="259" t="s">
        <v>33</v>
      </c>
      <c r="J13" s="259" t="s">
        <v>33</v>
      </c>
      <c r="K13" s="236"/>
    </row>
    <row r="14" spans="1:11" s="234" customFormat="1" ht="15.75" x14ac:dyDescent="0.25">
      <c r="A14" s="258">
        <v>8</v>
      </c>
      <c r="B14" s="259" t="s">
        <v>33</v>
      </c>
      <c r="C14" s="259" t="s">
        <v>33</v>
      </c>
      <c r="D14" s="259" t="s">
        <v>33</v>
      </c>
      <c r="E14" s="259" t="s">
        <v>33</v>
      </c>
      <c r="F14" s="259" t="s">
        <v>33</v>
      </c>
      <c r="G14" s="259" t="s">
        <v>33</v>
      </c>
      <c r="H14" s="259" t="s">
        <v>33</v>
      </c>
      <c r="I14" s="259" t="s">
        <v>33</v>
      </c>
      <c r="J14" s="259" t="s">
        <v>33</v>
      </c>
      <c r="K14" s="236"/>
    </row>
    <row r="15" spans="1:11" s="234" customFormat="1" ht="15.75" x14ac:dyDescent="0.25">
      <c r="A15" s="258">
        <v>9</v>
      </c>
      <c r="B15" s="259" t="s">
        <v>33</v>
      </c>
      <c r="C15" s="259" t="s">
        <v>33</v>
      </c>
      <c r="D15" s="259" t="s">
        <v>33</v>
      </c>
      <c r="E15" s="259" t="s">
        <v>33</v>
      </c>
      <c r="F15" s="259" t="s">
        <v>33</v>
      </c>
      <c r="G15" s="259" t="s">
        <v>33</v>
      </c>
      <c r="H15" s="259" t="s">
        <v>33</v>
      </c>
      <c r="I15" s="259" t="s">
        <v>33</v>
      </c>
      <c r="J15" s="259" t="s">
        <v>33</v>
      </c>
      <c r="K15" s="236"/>
    </row>
    <row r="16" spans="1:11" s="234" customFormat="1" ht="15.75" x14ac:dyDescent="0.25">
      <c r="A16" s="258">
        <v>10</v>
      </c>
      <c r="B16" s="259" t="s">
        <v>33</v>
      </c>
      <c r="C16" s="259" t="s">
        <v>33</v>
      </c>
      <c r="D16" s="259" t="s">
        <v>33</v>
      </c>
      <c r="E16" s="259" t="s">
        <v>33</v>
      </c>
      <c r="F16" s="259" t="s">
        <v>33</v>
      </c>
      <c r="G16" s="259" t="s">
        <v>33</v>
      </c>
      <c r="H16" s="259" t="s">
        <v>33</v>
      </c>
      <c r="I16" s="259" t="s">
        <v>33</v>
      </c>
      <c r="J16" s="259" t="s">
        <v>33</v>
      </c>
      <c r="K16" s="236"/>
    </row>
    <row r="17" spans="1:11" s="234" customFormat="1" ht="15.75" x14ac:dyDescent="0.25">
      <c r="A17" s="258">
        <v>11</v>
      </c>
      <c r="B17" s="259" t="s">
        <v>33</v>
      </c>
      <c r="C17" s="259" t="s">
        <v>33</v>
      </c>
      <c r="D17" s="259" t="s">
        <v>33</v>
      </c>
      <c r="E17" s="259" t="s">
        <v>33</v>
      </c>
      <c r="F17" s="259" t="s">
        <v>33</v>
      </c>
      <c r="G17" s="259" t="s">
        <v>33</v>
      </c>
      <c r="H17" s="259" t="s">
        <v>33</v>
      </c>
      <c r="I17" s="259" t="s">
        <v>33</v>
      </c>
      <c r="J17" s="259" t="s">
        <v>33</v>
      </c>
      <c r="K17" s="236"/>
    </row>
    <row r="18" spans="1:11" s="234" customFormat="1" ht="15.75" x14ac:dyDescent="0.25">
      <c r="A18" s="258">
        <v>12</v>
      </c>
      <c r="B18" s="259" t="s">
        <v>33</v>
      </c>
      <c r="C18" s="259" t="s">
        <v>33</v>
      </c>
      <c r="D18" s="259" t="s">
        <v>33</v>
      </c>
      <c r="E18" s="259" t="s">
        <v>33</v>
      </c>
      <c r="F18" s="259" t="s">
        <v>33</v>
      </c>
      <c r="G18" s="259" t="s">
        <v>33</v>
      </c>
      <c r="H18" s="259" t="s">
        <v>33</v>
      </c>
      <c r="I18" s="259" t="s">
        <v>33</v>
      </c>
      <c r="J18" s="259" t="s">
        <v>33</v>
      </c>
      <c r="K18" s="236"/>
    </row>
    <row r="19" spans="1:11" s="234" customFormat="1" ht="15.75" x14ac:dyDescent="0.25">
      <c r="A19" s="258">
        <v>13</v>
      </c>
      <c r="B19" s="259" t="s">
        <v>33</v>
      </c>
      <c r="C19" s="259" t="s">
        <v>33</v>
      </c>
      <c r="D19" s="259" t="s">
        <v>33</v>
      </c>
      <c r="E19" s="259" t="s">
        <v>33</v>
      </c>
      <c r="F19" s="259" t="s">
        <v>33</v>
      </c>
      <c r="G19" s="259" t="s">
        <v>33</v>
      </c>
      <c r="H19" s="259" t="s">
        <v>33</v>
      </c>
      <c r="I19" s="259" t="s">
        <v>33</v>
      </c>
      <c r="J19" s="259" t="s">
        <v>33</v>
      </c>
      <c r="K19" s="236"/>
    </row>
    <row r="20" spans="1:11" s="234" customFormat="1" ht="15.75" x14ac:dyDescent="0.25">
      <c r="A20" s="258">
        <v>14</v>
      </c>
      <c r="B20" s="259" t="s">
        <v>33</v>
      </c>
      <c r="C20" s="259" t="s">
        <v>33</v>
      </c>
      <c r="D20" s="259" t="s">
        <v>33</v>
      </c>
      <c r="E20" s="259" t="s">
        <v>33</v>
      </c>
      <c r="F20" s="259" t="s">
        <v>33</v>
      </c>
      <c r="G20" s="259" t="s">
        <v>33</v>
      </c>
      <c r="H20" s="259" t="s">
        <v>33</v>
      </c>
      <c r="I20" s="259" t="s">
        <v>33</v>
      </c>
      <c r="J20" s="259" t="s">
        <v>33</v>
      </c>
      <c r="K20" s="236"/>
    </row>
    <row r="21" spans="1:11" s="234" customFormat="1" ht="15.75" x14ac:dyDescent="0.25">
      <c r="A21" s="258">
        <v>15</v>
      </c>
      <c r="B21" s="259" t="s">
        <v>33</v>
      </c>
      <c r="C21" s="259" t="s">
        <v>33</v>
      </c>
      <c r="D21" s="259" t="s">
        <v>33</v>
      </c>
      <c r="E21" s="259" t="s">
        <v>33</v>
      </c>
      <c r="F21" s="259" t="s">
        <v>33</v>
      </c>
      <c r="G21" s="259" t="s">
        <v>33</v>
      </c>
      <c r="H21" s="259" t="s">
        <v>33</v>
      </c>
      <c r="I21" s="259" t="s">
        <v>33</v>
      </c>
      <c r="J21" s="259" t="s">
        <v>33</v>
      </c>
      <c r="K21" s="236"/>
    </row>
    <row r="22" spans="1:11" s="234" customFormat="1" ht="15.75" x14ac:dyDescent="0.25">
      <c r="A22" s="258">
        <v>16</v>
      </c>
      <c r="B22" s="259" t="s">
        <v>33</v>
      </c>
      <c r="C22" s="259" t="s">
        <v>33</v>
      </c>
      <c r="D22" s="259" t="s">
        <v>33</v>
      </c>
      <c r="E22" s="259" t="s">
        <v>33</v>
      </c>
      <c r="F22" s="259" t="s">
        <v>33</v>
      </c>
      <c r="G22" s="259" t="s">
        <v>33</v>
      </c>
      <c r="H22" s="259" t="s">
        <v>33</v>
      </c>
      <c r="I22" s="259" t="s">
        <v>33</v>
      </c>
      <c r="J22" s="259" t="s">
        <v>33</v>
      </c>
      <c r="K22" s="236"/>
    </row>
    <row r="23" spans="1:11" s="234" customFormat="1" ht="15.75" x14ac:dyDescent="0.25">
      <c r="A23" s="258">
        <v>17</v>
      </c>
      <c r="B23" s="259" t="s">
        <v>33</v>
      </c>
      <c r="C23" s="259" t="s">
        <v>33</v>
      </c>
      <c r="D23" s="259" t="s">
        <v>33</v>
      </c>
      <c r="E23" s="259" t="s">
        <v>33</v>
      </c>
      <c r="F23" s="259" t="s">
        <v>33</v>
      </c>
      <c r="G23" s="259" t="s">
        <v>33</v>
      </c>
      <c r="H23" s="259" t="s">
        <v>33</v>
      </c>
      <c r="I23" s="259" t="s">
        <v>33</v>
      </c>
      <c r="J23" s="259" t="s">
        <v>33</v>
      </c>
      <c r="K23" s="236"/>
    </row>
    <row r="24" spans="1:11" x14ac:dyDescent="0.2">
      <c r="A24" s="239">
        <v>18</v>
      </c>
      <c r="B24" s="240">
        <v>12.51</v>
      </c>
      <c r="C24" s="240">
        <v>9.7100000000000009</v>
      </c>
      <c r="D24" s="240">
        <v>9.44</v>
      </c>
      <c r="E24" s="240">
        <v>16.66</v>
      </c>
      <c r="F24" s="240">
        <v>11.94</v>
      </c>
      <c r="G24" s="240">
        <v>11.58</v>
      </c>
      <c r="H24" s="240">
        <v>14.04</v>
      </c>
      <c r="I24" s="240">
        <v>10.07</v>
      </c>
      <c r="J24" s="240">
        <v>9.7100000000000009</v>
      </c>
    </row>
    <row r="25" spans="1:11" x14ac:dyDescent="0.2">
      <c r="A25" s="242">
        <f>A24+1</f>
        <v>19</v>
      </c>
      <c r="B25" s="243">
        <v>12.87</v>
      </c>
      <c r="C25" s="243">
        <v>9.94</v>
      </c>
      <c r="D25" s="243">
        <v>9.59</v>
      </c>
      <c r="E25" s="243">
        <v>16.940000000000001</v>
      </c>
      <c r="F25" s="243">
        <v>12.22</v>
      </c>
      <c r="G25" s="243">
        <v>11.8</v>
      </c>
      <c r="H25" s="243">
        <v>14.27</v>
      </c>
      <c r="I25" s="243">
        <v>10.3</v>
      </c>
      <c r="J25" s="243">
        <v>9.89</v>
      </c>
    </row>
    <row r="26" spans="1:11" x14ac:dyDescent="0.2">
      <c r="A26" s="239">
        <f t="shared" ref="A26:A81" si="0">A25+1</f>
        <v>20</v>
      </c>
      <c r="B26" s="244">
        <v>13.26</v>
      </c>
      <c r="C26" s="244">
        <v>10.18</v>
      </c>
      <c r="D26" s="244">
        <v>9.74</v>
      </c>
      <c r="E26" s="244">
        <v>17.239999999999998</v>
      </c>
      <c r="F26" s="244">
        <v>12.52</v>
      </c>
      <c r="G26" s="244">
        <v>12.01</v>
      </c>
      <c r="H26" s="244">
        <v>14.51</v>
      </c>
      <c r="I26" s="244">
        <v>10.55</v>
      </c>
      <c r="J26" s="244">
        <v>10.050000000000001</v>
      </c>
    </row>
    <row r="27" spans="1:11" x14ac:dyDescent="0.2">
      <c r="A27" s="242">
        <f t="shared" si="0"/>
        <v>21</v>
      </c>
      <c r="B27" s="243">
        <v>13.66</v>
      </c>
      <c r="C27" s="243">
        <v>10.42</v>
      </c>
      <c r="D27" s="243">
        <v>9.91</v>
      </c>
      <c r="E27" s="243">
        <v>17.54</v>
      </c>
      <c r="F27" s="243">
        <v>12.81</v>
      </c>
      <c r="G27" s="243">
        <v>12.24</v>
      </c>
      <c r="H27" s="243">
        <v>14.77</v>
      </c>
      <c r="I27" s="243">
        <v>10.79</v>
      </c>
      <c r="J27" s="243">
        <v>10.24</v>
      </c>
    </row>
    <row r="28" spans="1:11" x14ac:dyDescent="0.2">
      <c r="A28" s="239">
        <f t="shared" si="0"/>
        <v>22</v>
      </c>
      <c r="B28" s="244">
        <v>14.07</v>
      </c>
      <c r="C28" s="244">
        <v>10.67</v>
      </c>
      <c r="D28" s="244">
        <v>10.07</v>
      </c>
      <c r="E28" s="244">
        <v>17.84</v>
      </c>
      <c r="F28" s="244">
        <v>13.12</v>
      </c>
      <c r="G28" s="244">
        <v>12.47</v>
      </c>
      <c r="H28" s="244">
        <v>15.01</v>
      </c>
      <c r="I28" s="244">
        <v>11.05</v>
      </c>
      <c r="J28" s="244">
        <v>10.42</v>
      </c>
    </row>
    <row r="29" spans="1:11" x14ac:dyDescent="0.2">
      <c r="A29" s="242">
        <f t="shared" si="0"/>
        <v>23</v>
      </c>
      <c r="B29" s="243">
        <v>14.49</v>
      </c>
      <c r="C29" s="243">
        <v>10.93</v>
      </c>
      <c r="D29" s="243">
        <v>10.24</v>
      </c>
      <c r="E29" s="243">
        <v>18.149999999999999</v>
      </c>
      <c r="F29" s="243">
        <v>13.44</v>
      </c>
      <c r="G29" s="243">
        <v>12.71</v>
      </c>
      <c r="H29" s="243">
        <v>15.27</v>
      </c>
      <c r="I29" s="243">
        <v>11.32</v>
      </c>
      <c r="J29" s="243">
        <v>10.61</v>
      </c>
    </row>
    <row r="30" spans="1:11" x14ac:dyDescent="0.2">
      <c r="A30" s="239">
        <f t="shared" si="0"/>
        <v>24</v>
      </c>
      <c r="B30" s="244">
        <v>14.93</v>
      </c>
      <c r="C30" s="244">
        <v>11.2</v>
      </c>
      <c r="D30" s="244">
        <v>10.41</v>
      </c>
      <c r="E30" s="244">
        <v>18.47</v>
      </c>
      <c r="F30" s="244">
        <v>13.77</v>
      </c>
      <c r="G30" s="244">
        <v>12.95</v>
      </c>
      <c r="H30" s="244">
        <v>15.54</v>
      </c>
      <c r="I30" s="244">
        <v>11.59</v>
      </c>
      <c r="J30" s="244">
        <v>10.8</v>
      </c>
    </row>
    <row r="31" spans="1:11" x14ac:dyDescent="0.2">
      <c r="A31" s="242">
        <f t="shared" si="0"/>
        <v>25</v>
      </c>
      <c r="B31" s="243">
        <v>15.39</v>
      </c>
      <c r="C31" s="243">
        <v>11.48</v>
      </c>
      <c r="D31" s="243">
        <v>10.59</v>
      </c>
      <c r="E31" s="243">
        <v>18.8</v>
      </c>
      <c r="F31" s="243">
        <v>14.11</v>
      </c>
      <c r="G31" s="243">
        <v>13.2</v>
      </c>
      <c r="H31" s="243">
        <v>15.81</v>
      </c>
      <c r="I31" s="243">
        <v>11.87</v>
      </c>
      <c r="J31" s="243">
        <v>11</v>
      </c>
    </row>
    <row r="32" spans="1:11" x14ac:dyDescent="0.2">
      <c r="A32" s="239">
        <f t="shared" si="0"/>
        <v>26</v>
      </c>
      <c r="B32" s="244">
        <v>15.72</v>
      </c>
      <c r="C32" s="244">
        <v>11.83</v>
      </c>
      <c r="D32" s="244">
        <v>10.83</v>
      </c>
      <c r="E32" s="244">
        <v>19.23</v>
      </c>
      <c r="F32" s="244">
        <v>14.56</v>
      </c>
      <c r="G32" s="244">
        <v>13.53</v>
      </c>
      <c r="H32" s="244">
        <v>16.170000000000002</v>
      </c>
      <c r="I32" s="244">
        <v>12.24</v>
      </c>
      <c r="J32" s="244">
        <v>11.26</v>
      </c>
    </row>
    <row r="33" spans="1:10" x14ac:dyDescent="0.2">
      <c r="A33" s="242">
        <f t="shared" si="0"/>
        <v>27</v>
      </c>
      <c r="B33" s="243">
        <v>16.059999999999999</v>
      </c>
      <c r="C33" s="243">
        <v>12.19</v>
      </c>
      <c r="D33" s="243">
        <v>11.07</v>
      </c>
      <c r="E33" s="243">
        <v>19.670000000000002</v>
      </c>
      <c r="F33" s="243">
        <v>15.02</v>
      </c>
      <c r="G33" s="243">
        <v>13.87</v>
      </c>
      <c r="H33" s="243">
        <v>16.54</v>
      </c>
      <c r="I33" s="243">
        <v>12.63</v>
      </c>
      <c r="J33" s="243">
        <v>11.53</v>
      </c>
    </row>
    <row r="34" spans="1:10" x14ac:dyDescent="0.2">
      <c r="A34" s="239">
        <f t="shared" si="0"/>
        <v>28</v>
      </c>
      <c r="B34" s="244">
        <v>16.41</v>
      </c>
      <c r="C34" s="244">
        <v>12.57</v>
      </c>
      <c r="D34" s="244">
        <v>11.32</v>
      </c>
      <c r="E34" s="244">
        <v>20.12</v>
      </c>
      <c r="F34" s="244">
        <v>15.5</v>
      </c>
      <c r="G34" s="244">
        <v>14.21</v>
      </c>
      <c r="H34" s="244">
        <v>16.91</v>
      </c>
      <c r="I34" s="244">
        <v>13.04</v>
      </c>
      <c r="J34" s="244">
        <v>11.81</v>
      </c>
    </row>
    <row r="35" spans="1:10" x14ac:dyDescent="0.2">
      <c r="A35" s="242">
        <f t="shared" si="0"/>
        <v>29</v>
      </c>
      <c r="B35" s="243">
        <v>16.760000000000002</v>
      </c>
      <c r="C35" s="243">
        <v>12.95</v>
      </c>
      <c r="D35" s="243">
        <v>11.57</v>
      </c>
      <c r="E35" s="243">
        <v>20.58</v>
      </c>
      <c r="F35" s="243">
        <v>15.99</v>
      </c>
      <c r="G35" s="243">
        <v>14.57</v>
      </c>
      <c r="H35" s="243">
        <v>17.29</v>
      </c>
      <c r="I35" s="243">
        <v>13.45</v>
      </c>
      <c r="J35" s="243">
        <v>12.1</v>
      </c>
    </row>
    <row r="36" spans="1:10" x14ac:dyDescent="0.2">
      <c r="A36" s="239">
        <f t="shared" si="0"/>
        <v>30</v>
      </c>
      <c r="B36" s="244">
        <v>17.13</v>
      </c>
      <c r="C36" s="244">
        <v>13.34</v>
      </c>
      <c r="D36" s="244">
        <v>11.83</v>
      </c>
      <c r="E36" s="244">
        <v>21.05</v>
      </c>
      <c r="F36" s="244">
        <v>16.5</v>
      </c>
      <c r="G36" s="244">
        <v>14.93</v>
      </c>
      <c r="H36" s="244">
        <v>17.690000000000001</v>
      </c>
      <c r="I36" s="244">
        <v>13.87</v>
      </c>
      <c r="J36" s="244">
        <v>12.39</v>
      </c>
    </row>
    <row r="37" spans="1:10" x14ac:dyDescent="0.2">
      <c r="A37" s="242">
        <f t="shared" si="0"/>
        <v>31</v>
      </c>
      <c r="B37" s="243">
        <v>17.5</v>
      </c>
      <c r="C37" s="243">
        <v>13.75</v>
      </c>
      <c r="D37" s="243">
        <v>12.1</v>
      </c>
      <c r="E37" s="243">
        <v>21.53</v>
      </c>
      <c r="F37" s="243">
        <v>17.02</v>
      </c>
      <c r="G37" s="243">
        <v>15.31</v>
      </c>
      <c r="H37" s="243">
        <v>18.09</v>
      </c>
      <c r="I37" s="243">
        <v>14.31</v>
      </c>
      <c r="J37" s="243">
        <v>12.68</v>
      </c>
    </row>
    <row r="38" spans="1:10" x14ac:dyDescent="0.2">
      <c r="A38" s="239">
        <f t="shared" si="0"/>
        <v>32</v>
      </c>
      <c r="B38" s="244">
        <v>17.87</v>
      </c>
      <c r="C38" s="244">
        <v>14.17</v>
      </c>
      <c r="D38" s="244">
        <v>12.37</v>
      </c>
      <c r="E38" s="244">
        <v>22.02</v>
      </c>
      <c r="F38" s="244">
        <v>17.559999999999999</v>
      </c>
      <c r="G38" s="244">
        <v>15.69</v>
      </c>
      <c r="H38" s="244">
        <v>18.5</v>
      </c>
      <c r="I38" s="244">
        <v>14.76</v>
      </c>
      <c r="J38" s="244">
        <v>12.99</v>
      </c>
    </row>
    <row r="39" spans="1:10" x14ac:dyDescent="0.2">
      <c r="A39" s="242">
        <f t="shared" si="0"/>
        <v>33</v>
      </c>
      <c r="B39" s="243">
        <v>18.260000000000002</v>
      </c>
      <c r="C39" s="243">
        <v>14.61</v>
      </c>
      <c r="D39" s="243">
        <v>12.65</v>
      </c>
      <c r="E39" s="243">
        <v>22.53</v>
      </c>
      <c r="F39" s="243">
        <v>18.13</v>
      </c>
      <c r="G39" s="243">
        <v>16.079999999999998</v>
      </c>
      <c r="H39" s="243">
        <v>18.920000000000002</v>
      </c>
      <c r="I39" s="243">
        <v>15.23</v>
      </c>
      <c r="J39" s="243">
        <v>13.3</v>
      </c>
    </row>
    <row r="40" spans="1:10" x14ac:dyDescent="0.2">
      <c r="A40" s="239">
        <f t="shared" si="0"/>
        <v>34</v>
      </c>
      <c r="B40" s="244">
        <v>18.66</v>
      </c>
      <c r="C40" s="244">
        <v>15.05</v>
      </c>
      <c r="D40" s="244">
        <v>12.93</v>
      </c>
      <c r="E40" s="244">
        <v>23.04</v>
      </c>
      <c r="F40" s="244">
        <v>18.71</v>
      </c>
      <c r="G40" s="244">
        <v>16.489999999999998</v>
      </c>
      <c r="H40" s="244">
        <v>19.350000000000001</v>
      </c>
      <c r="I40" s="244">
        <v>15.71</v>
      </c>
      <c r="J40" s="244">
        <v>13.62</v>
      </c>
    </row>
    <row r="41" spans="1:10" x14ac:dyDescent="0.2">
      <c r="A41" s="242">
        <f t="shared" si="0"/>
        <v>35</v>
      </c>
      <c r="B41" s="243">
        <v>19.059999999999999</v>
      </c>
      <c r="C41" s="243">
        <v>15.51</v>
      </c>
      <c r="D41" s="243">
        <v>13.22</v>
      </c>
      <c r="E41" s="243">
        <v>23.57</v>
      </c>
      <c r="F41" s="243">
        <v>19.3</v>
      </c>
      <c r="G41" s="243">
        <v>16.899999999999999</v>
      </c>
      <c r="H41" s="243">
        <v>19.79</v>
      </c>
      <c r="I41" s="243">
        <v>16.21</v>
      </c>
      <c r="J41" s="243">
        <v>13.95</v>
      </c>
    </row>
    <row r="42" spans="1:10" x14ac:dyDescent="0.2">
      <c r="A42" s="239">
        <f t="shared" si="0"/>
        <v>36</v>
      </c>
      <c r="B42" s="244">
        <v>19.52</v>
      </c>
      <c r="C42" s="244">
        <v>16.21</v>
      </c>
      <c r="D42" s="244">
        <v>13.59</v>
      </c>
      <c r="E42" s="244">
        <v>24.19</v>
      </c>
      <c r="F42" s="244">
        <v>20.2</v>
      </c>
      <c r="G42" s="244">
        <v>17.440000000000001</v>
      </c>
      <c r="H42" s="244">
        <v>20.3</v>
      </c>
      <c r="I42" s="244">
        <v>16.97</v>
      </c>
      <c r="J42" s="244">
        <v>14.37</v>
      </c>
    </row>
    <row r="43" spans="1:10" x14ac:dyDescent="0.2">
      <c r="A43" s="242">
        <f t="shared" si="0"/>
        <v>37</v>
      </c>
      <c r="B43" s="243">
        <v>20</v>
      </c>
      <c r="C43" s="243">
        <v>16.96</v>
      </c>
      <c r="D43" s="243">
        <v>13.96</v>
      </c>
      <c r="E43" s="243">
        <v>24.83</v>
      </c>
      <c r="F43" s="243">
        <v>21.16</v>
      </c>
      <c r="G43" s="243">
        <v>17.989999999999998</v>
      </c>
      <c r="H43" s="243">
        <v>20.84</v>
      </c>
      <c r="I43" s="243">
        <v>17.77</v>
      </c>
      <c r="J43" s="243">
        <v>14.81</v>
      </c>
    </row>
    <row r="44" spans="1:10" x14ac:dyDescent="0.2">
      <c r="A44" s="239">
        <f t="shared" si="0"/>
        <v>38</v>
      </c>
      <c r="B44" s="244">
        <v>20.48</v>
      </c>
      <c r="C44" s="244">
        <v>17.73</v>
      </c>
      <c r="D44" s="244">
        <v>14.35</v>
      </c>
      <c r="E44" s="244">
        <v>25.48</v>
      </c>
      <c r="F44" s="244">
        <v>22.15</v>
      </c>
      <c r="G44" s="244">
        <v>18.57</v>
      </c>
      <c r="H44" s="244">
        <v>21.39</v>
      </c>
      <c r="I44" s="244">
        <v>18.600000000000001</v>
      </c>
      <c r="J44" s="244">
        <v>15.26</v>
      </c>
    </row>
    <row r="45" spans="1:10" x14ac:dyDescent="0.2">
      <c r="A45" s="242">
        <f t="shared" si="0"/>
        <v>39</v>
      </c>
      <c r="B45" s="243">
        <v>20.99</v>
      </c>
      <c r="C45" s="243">
        <v>18.54</v>
      </c>
      <c r="D45" s="243">
        <v>14.75</v>
      </c>
      <c r="E45" s="243">
        <v>26.16</v>
      </c>
      <c r="F45" s="243">
        <v>23.19</v>
      </c>
      <c r="G45" s="243">
        <v>19.16</v>
      </c>
      <c r="H45" s="243">
        <v>21.95</v>
      </c>
      <c r="I45" s="243">
        <v>19.47</v>
      </c>
      <c r="J45" s="243">
        <v>15.73</v>
      </c>
    </row>
    <row r="46" spans="1:10" x14ac:dyDescent="0.2">
      <c r="A46" s="239">
        <f t="shared" si="0"/>
        <v>40</v>
      </c>
      <c r="B46" s="244">
        <v>21.5</v>
      </c>
      <c r="C46" s="244">
        <v>19.38</v>
      </c>
      <c r="D46" s="244">
        <v>15.16</v>
      </c>
      <c r="E46" s="244">
        <v>26.84</v>
      </c>
      <c r="F46" s="244">
        <v>24.28</v>
      </c>
      <c r="G46" s="244">
        <v>19.77</v>
      </c>
      <c r="H46" s="244">
        <v>22.52</v>
      </c>
      <c r="I46" s="244">
        <v>20.38</v>
      </c>
      <c r="J46" s="244">
        <v>16.21</v>
      </c>
    </row>
    <row r="47" spans="1:10" x14ac:dyDescent="0.2">
      <c r="A47" s="242">
        <f t="shared" si="0"/>
        <v>41</v>
      </c>
      <c r="B47" s="243">
        <v>22.01</v>
      </c>
      <c r="C47" s="243">
        <v>20.28</v>
      </c>
      <c r="D47" s="243">
        <v>15.59</v>
      </c>
      <c r="E47" s="243">
        <v>27.55</v>
      </c>
      <c r="F47" s="243">
        <v>25.43</v>
      </c>
      <c r="G47" s="243">
        <v>20.41</v>
      </c>
      <c r="H47" s="243">
        <v>23.11</v>
      </c>
      <c r="I47" s="243">
        <v>21.34</v>
      </c>
      <c r="J47" s="243">
        <v>16.71</v>
      </c>
    </row>
    <row r="48" spans="1:10" x14ac:dyDescent="0.2">
      <c r="A48" s="239">
        <f t="shared" si="0"/>
        <v>42</v>
      </c>
      <c r="B48" s="244">
        <v>22.56</v>
      </c>
      <c r="C48" s="244">
        <v>21.2</v>
      </c>
      <c r="D48" s="244">
        <v>16.02</v>
      </c>
      <c r="E48" s="244">
        <v>28.28</v>
      </c>
      <c r="F48" s="244">
        <v>26.63</v>
      </c>
      <c r="G48" s="244">
        <v>21.06</v>
      </c>
      <c r="H48" s="244">
        <v>23.72</v>
      </c>
      <c r="I48" s="244">
        <v>22.34</v>
      </c>
      <c r="J48" s="244">
        <v>17.22</v>
      </c>
    </row>
    <row r="49" spans="1:11" x14ac:dyDescent="0.2">
      <c r="A49" s="242">
        <f t="shared" si="0"/>
        <v>43</v>
      </c>
      <c r="B49" s="243">
        <v>23.1</v>
      </c>
      <c r="C49" s="243">
        <v>22.16</v>
      </c>
      <c r="D49" s="243">
        <v>16.46</v>
      </c>
      <c r="E49" s="243">
        <v>29.02</v>
      </c>
      <c r="F49" s="243">
        <v>27.88</v>
      </c>
      <c r="G49" s="243">
        <v>21.73</v>
      </c>
      <c r="H49" s="243">
        <v>24.34</v>
      </c>
      <c r="I49" s="243">
        <v>23.38</v>
      </c>
      <c r="J49" s="243">
        <v>17.739999999999998</v>
      </c>
    </row>
    <row r="50" spans="1:11" s="248" customFormat="1" x14ac:dyDescent="0.2">
      <c r="A50" s="245">
        <f t="shared" si="0"/>
        <v>44</v>
      </c>
      <c r="B50" s="246">
        <v>23.67</v>
      </c>
      <c r="C50" s="246">
        <v>23.18</v>
      </c>
      <c r="D50" s="246">
        <v>16.920000000000002</v>
      </c>
      <c r="E50" s="246">
        <v>29.79</v>
      </c>
      <c r="F50" s="246">
        <v>29.2</v>
      </c>
      <c r="G50" s="246">
        <v>22.42</v>
      </c>
      <c r="H50" s="246">
        <v>24.98</v>
      </c>
      <c r="I50" s="246">
        <v>24.48</v>
      </c>
      <c r="J50" s="246">
        <v>18.28</v>
      </c>
      <c r="K50" s="247"/>
    </row>
    <row r="51" spans="1:11" x14ac:dyDescent="0.2">
      <c r="A51" s="242">
        <f t="shared" si="0"/>
        <v>45</v>
      </c>
      <c r="B51" s="243">
        <v>24.24</v>
      </c>
      <c r="C51" s="243">
        <v>24.24</v>
      </c>
      <c r="D51" s="243">
        <v>17.39</v>
      </c>
      <c r="E51" s="243">
        <v>30.57</v>
      </c>
      <c r="F51" s="243">
        <v>30.57</v>
      </c>
      <c r="G51" s="243">
        <v>23.14</v>
      </c>
      <c r="H51" s="243">
        <v>25.63</v>
      </c>
      <c r="I51" s="243">
        <v>25.63</v>
      </c>
      <c r="J51" s="243">
        <v>18.84</v>
      </c>
    </row>
    <row r="52" spans="1:11" s="248" customFormat="1" x14ac:dyDescent="0.2">
      <c r="A52" s="245">
        <f t="shared" si="0"/>
        <v>46</v>
      </c>
      <c r="B52" s="246">
        <v>24.84</v>
      </c>
      <c r="C52" s="246">
        <v>26.24</v>
      </c>
      <c r="D52" s="246">
        <v>17.96</v>
      </c>
      <c r="E52" s="246">
        <v>31.39</v>
      </c>
      <c r="F52" s="246">
        <v>33.07</v>
      </c>
      <c r="G52" s="246">
        <v>23.98</v>
      </c>
      <c r="H52" s="246">
        <v>26.32</v>
      </c>
      <c r="I52" s="246">
        <v>27.74</v>
      </c>
      <c r="J52" s="246">
        <v>19.510000000000002</v>
      </c>
      <c r="K52" s="247"/>
    </row>
    <row r="53" spans="1:11" x14ac:dyDescent="0.2">
      <c r="A53" s="242">
        <f t="shared" si="0"/>
        <v>47</v>
      </c>
      <c r="B53" s="243">
        <v>25.44</v>
      </c>
      <c r="C53" s="243">
        <v>28.38</v>
      </c>
      <c r="D53" s="243">
        <v>18.54</v>
      </c>
      <c r="E53" s="243">
        <v>32.229999999999997</v>
      </c>
      <c r="F53" s="243">
        <v>35.76</v>
      </c>
      <c r="G53" s="243">
        <v>24.86</v>
      </c>
      <c r="H53" s="243">
        <v>27.01</v>
      </c>
      <c r="I53" s="243">
        <v>30</v>
      </c>
      <c r="J53" s="243">
        <v>20.2</v>
      </c>
    </row>
    <row r="54" spans="1:11" s="248" customFormat="1" x14ac:dyDescent="0.2">
      <c r="A54" s="245">
        <f t="shared" si="0"/>
        <v>48</v>
      </c>
      <c r="B54" s="246">
        <v>26.07</v>
      </c>
      <c r="C54" s="246">
        <v>30.72</v>
      </c>
      <c r="D54" s="246">
        <v>19.149999999999999</v>
      </c>
      <c r="E54" s="246">
        <v>33.1</v>
      </c>
      <c r="F54" s="246">
        <v>38.68</v>
      </c>
      <c r="G54" s="246">
        <v>25.76</v>
      </c>
      <c r="H54" s="246">
        <v>27.73</v>
      </c>
      <c r="I54" s="246">
        <v>32.47</v>
      </c>
      <c r="J54" s="246">
        <v>20.91</v>
      </c>
      <c r="K54" s="247"/>
    </row>
    <row r="55" spans="1:11" x14ac:dyDescent="0.2">
      <c r="A55" s="242">
        <f t="shared" si="0"/>
        <v>49</v>
      </c>
      <c r="B55" s="243">
        <v>26.71</v>
      </c>
      <c r="C55" s="243">
        <v>33.25</v>
      </c>
      <c r="D55" s="243">
        <v>19.77</v>
      </c>
      <c r="E55" s="243">
        <v>33.99</v>
      </c>
      <c r="F55" s="243">
        <v>41.84</v>
      </c>
      <c r="G55" s="243">
        <v>26.7</v>
      </c>
      <c r="H55" s="243">
        <v>28.48</v>
      </c>
      <c r="I55" s="243">
        <v>35.14</v>
      </c>
      <c r="J55" s="243">
        <v>21.65</v>
      </c>
    </row>
    <row r="56" spans="1:11" s="248" customFormat="1" x14ac:dyDescent="0.2">
      <c r="A56" s="245">
        <f t="shared" si="0"/>
        <v>50</v>
      </c>
      <c r="B56" s="246">
        <v>27.36</v>
      </c>
      <c r="C56" s="246">
        <v>35.99</v>
      </c>
      <c r="D56" s="246">
        <v>20.41</v>
      </c>
      <c r="E56" s="246">
        <v>34.9</v>
      </c>
      <c r="F56" s="246">
        <v>45.25</v>
      </c>
      <c r="G56" s="246">
        <v>27.67</v>
      </c>
      <c r="H56" s="246">
        <v>29.23</v>
      </c>
      <c r="I56" s="246">
        <v>38.03</v>
      </c>
      <c r="J56" s="246">
        <v>22.42</v>
      </c>
      <c r="K56" s="247"/>
    </row>
    <row r="57" spans="1:11" x14ac:dyDescent="0.2">
      <c r="A57" s="242">
        <f t="shared" si="0"/>
        <v>51</v>
      </c>
      <c r="B57" s="243">
        <v>28.04</v>
      </c>
      <c r="C57" s="259" t="s">
        <v>33</v>
      </c>
      <c r="D57" s="243">
        <v>21.08</v>
      </c>
      <c r="E57" s="243">
        <v>35.85</v>
      </c>
      <c r="F57" s="259" t="s">
        <v>33</v>
      </c>
      <c r="G57" s="243">
        <v>28.68</v>
      </c>
      <c r="H57" s="243">
        <v>30.02</v>
      </c>
      <c r="I57" s="259" t="s">
        <v>33</v>
      </c>
      <c r="J57" s="243">
        <v>23.21</v>
      </c>
    </row>
    <row r="58" spans="1:11" s="248" customFormat="1" x14ac:dyDescent="0.2">
      <c r="A58" s="245">
        <f t="shared" si="0"/>
        <v>52</v>
      </c>
      <c r="B58" s="246">
        <v>28.73</v>
      </c>
      <c r="C58" s="259" t="s">
        <v>33</v>
      </c>
      <c r="D58" s="246">
        <v>21.77</v>
      </c>
      <c r="E58" s="246">
        <v>36.81</v>
      </c>
      <c r="F58" s="259" t="s">
        <v>33</v>
      </c>
      <c r="G58" s="246">
        <v>29.73</v>
      </c>
      <c r="H58" s="246">
        <v>30.82</v>
      </c>
      <c r="I58" s="259" t="s">
        <v>33</v>
      </c>
      <c r="J58" s="246">
        <v>24.03</v>
      </c>
      <c r="K58" s="247"/>
    </row>
    <row r="59" spans="1:11" x14ac:dyDescent="0.2">
      <c r="A59" s="242">
        <f t="shared" si="0"/>
        <v>53</v>
      </c>
      <c r="B59" s="243">
        <v>29.44</v>
      </c>
      <c r="C59" s="259" t="s">
        <v>33</v>
      </c>
      <c r="D59" s="243">
        <v>22.48</v>
      </c>
      <c r="E59" s="243">
        <v>37.81</v>
      </c>
      <c r="F59" s="259" t="s">
        <v>33</v>
      </c>
      <c r="G59" s="243">
        <v>30.81</v>
      </c>
      <c r="H59" s="243">
        <v>31.65</v>
      </c>
      <c r="I59" s="259" t="s">
        <v>33</v>
      </c>
      <c r="J59" s="243">
        <v>24.88</v>
      </c>
    </row>
    <row r="60" spans="1:11" s="248" customFormat="1" x14ac:dyDescent="0.2">
      <c r="A60" s="245">
        <f t="shared" si="0"/>
        <v>54</v>
      </c>
      <c r="B60" s="246">
        <v>30.16</v>
      </c>
      <c r="C60" s="259" t="s">
        <v>33</v>
      </c>
      <c r="D60" s="246">
        <v>23.21</v>
      </c>
      <c r="E60" s="246">
        <v>38.82</v>
      </c>
      <c r="F60" s="259" t="s">
        <v>33</v>
      </c>
      <c r="G60" s="246">
        <v>31.93</v>
      </c>
      <c r="H60" s="246">
        <v>32.49</v>
      </c>
      <c r="I60" s="259" t="s">
        <v>33</v>
      </c>
      <c r="J60" s="246">
        <v>25.77</v>
      </c>
      <c r="K60" s="247"/>
    </row>
    <row r="61" spans="1:11" x14ac:dyDescent="0.2">
      <c r="A61" s="242">
        <f t="shared" si="0"/>
        <v>55</v>
      </c>
      <c r="B61" s="243">
        <v>30.91</v>
      </c>
      <c r="C61" s="259" t="s">
        <v>33</v>
      </c>
      <c r="D61" s="243">
        <v>23.97</v>
      </c>
      <c r="E61" s="243">
        <v>39.869999999999997</v>
      </c>
      <c r="F61" s="259" t="s">
        <v>33</v>
      </c>
      <c r="G61" s="243">
        <v>33.1</v>
      </c>
      <c r="H61" s="243">
        <v>33.36</v>
      </c>
      <c r="I61" s="259" t="s">
        <v>33</v>
      </c>
      <c r="J61" s="243">
        <v>26.68</v>
      </c>
    </row>
    <row r="62" spans="1:11" s="248" customFormat="1" x14ac:dyDescent="0.2">
      <c r="A62" s="245">
        <f t="shared" si="0"/>
        <v>56</v>
      </c>
      <c r="B62" s="246">
        <v>31.88</v>
      </c>
      <c r="C62" s="259" t="s">
        <v>33</v>
      </c>
      <c r="D62" s="246">
        <v>25</v>
      </c>
      <c r="E62" s="246">
        <v>41.39</v>
      </c>
      <c r="F62" s="259" t="s">
        <v>33</v>
      </c>
      <c r="G62" s="246">
        <v>34.700000000000003</v>
      </c>
      <c r="H62" s="246">
        <v>34.549999999999997</v>
      </c>
      <c r="I62" s="259" t="s">
        <v>33</v>
      </c>
      <c r="J62" s="246">
        <v>27.94</v>
      </c>
      <c r="K62" s="247"/>
    </row>
    <row r="63" spans="1:11" x14ac:dyDescent="0.2">
      <c r="A63" s="242">
        <f t="shared" si="0"/>
        <v>57</v>
      </c>
      <c r="B63" s="243">
        <v>32.880000000000003</v>
      </c>
      <c r="C63" s="259" t="s">
        <v>33</v>
      </c>
      <c r="D63" s="243">
        <v>26.07</v>
      </c>
      <c r="E63" s="243">
        <v>42.96</v>
      </c>
      <c r="F63" s="259" t="s">
        <v>33</v>
      </c>
      <c r="G63" s="243">
        <v>36.369999999999997</v>
      </c>
      <c r="H63" s="243">
        <v>35.78</v>
      </c>
      <c r="I63" s="259" t="s">
        <v>33</v>
      </c>
      <c r="J63" s="243">
        <v>29.26</v>
      </c>
    </row>
    <row r="64" spans="1:11" s="248" customFormat="1" x14ac:dyDescent="0.2">
      <c r="A64" s="245">
        <f t="shared" si="0"/>
        <v>58</v>
      </c>
      <c r="B64" s="246">
        <v>33.909999999999997</v>
      </c>
      <c r="C64" s="259" t="s">
        <v>33</v>
      </c>
      <c r="D64" s="246">
        <v>27.18</v>
      </c>
      <c r="E64" s="246">
        <v>44.59</v>
      </c>
      <c r="F64" s="259" t="s">
        <v>33</v>
      </c>
      <c r="G64" s="246">
        <v>38.130000000000003</v>
      </c>
      <c r="H64" s="246">
        <v>37.049999999999997</v>
      </c>
      <c r="I64" s="259" t="s">
        <v>33</v>
      </c>
      <c r="J64" s="246">
        <v>30.64</v>
      </c>
      <c r="K64" s="247"/>
    </row>
    <row r="65" spans="1:11" x14ac:dyDescent="0.2">
      <c r="A65" s="242">
        <f t="shared" si="0"/>
        <v>59</v>
      </c>
      <c r="B65" s="243">
        <v>34.97</v>
      </c>
      <c r="C65" s="259" t="s">
        <v>33</v>
      </c>
      <c r="D65" s="243">
        <v>28.34</v>
      </c>
      <c r="E65" s="243">
        <v>46.29</v>
      </c>
      <c r="F65" s="259" t="s">
        <v>33</v>
      </c>
      <c r="G65" s="243">
        <v>39.97</v>
      </c>
      <c r="H65" s="243">
        <v>38.380000000000003</v>
      </c>
      <c r="I65" s="259" t="s">
        <v>33</v>
      </c>
      <c r="J65" s="243">
        <v>32.08</v>
      </c>
    </row>
    <row r="66" spans="1:11" s="248" customFormat="1" x14ac:dyDescent="0.2">
      <c r="A66" s="245">
        <f t="shared" si="0"/>
        <v>60</v>
      </c>
      <c r="B66" s="246">
        <v>36.07</v>
      </c>
      <c r="C66" s="259" t="s">
        <v>33</v>
      </c>
      <c r="D66" s="246">
        <v>29.56</v>
      </c>
      <c r="E66" s="246">
        <v>48.05</v>
      </c>
      <c r="F66" s="259" t="s">
        <v>33</v>
      </c>
      <c r="G66" s="246">
        <v>41.9</v>
      </c>
      <c r="H66" s="246">
        <v>39.75</v>
      </c>
      <c r="I66" s="259" t="s">
        <v>33</v>
      </c>
      <c r="J66" s="246">
        <v>33.6</v>
      </c>
      <c r="K66" s="247"/>
    </row>
    <row r="67" spans="1:11" x14ac:dyDescent="0.2">
      <c r="A67" s="242">
        <f t="shared" si="0"/>
        <v>61</v>
      </c>
      <c r="B67" s="243">
        <v>37.200000000000003</v>
      </c>
      <c r="C67" s="259" t="s">
        <v>33</v>
      </c>
      <c r="D67" s="243">
        <v>30.83</v>
      </c>
      <c r="E67" s="243">
        <v>49.89</v>
      </c>
      <c r="F67" s="259" t="s">
        <v>33</v>
      </c>
      <c r="G67" s="243">
        <v>43.93</v>
      </c>
      <c r="H67" s="243">
        <v>41.17</v>
      </c>
      <c r="I67" s="259" t="s">
        <v>33</v>
      </c>
      <c r="J67" s="243">
        <v>35.18</v>
      </c>
    </row>
    <row r="68" spans="1:11" s="248" customFormat="1" x14ac:dyDescent="0.2">
      <c r="A68" s="245">
        <f t="shared" si="0"/>
        <v>62</v>
      </c>
      <c r="B68" s="246">
        <v>38.369999999999997</v>
      </c>
      <c r="C68" s="259" t="s">
        <v>33</v>
      </c>
      <c r="D68" s="246">
        <v>32.15</v>
      </c>
      <c r="E68" s="246">
        <v>51.79</v>
      </c>
      <c r="F68" s="259" t="s">
        <v>33</v>
      </c>
      <c r="G68" s="246">
        <v>46.05</v>
      </c>
      <c r="H68" s="246">
        <v>42.64</v>
      </c>
      <c r="I68" s="259" t="s">
        <v>33</v>
      </c>
      <c r="J68" s="246">
        <v>36.85</v>
      </c>
      <c r="K68" s="247"/>
    </row>
    <row r="69" spans="1:11" x14ac:dyDescent="0.2">
      <c r="A69" s="242">
        <f t="shared" si="0"/>
        <v>63</v>
      </c>
      <c r="B69" s="243">
        <v>39.57</v>
      </c>
      <c r="C69" s="259" t="s">
        <v>33</v>
      </c>
      <c r="D69" s="243">
        <v>33.520000000000003</v>
      </c>
      <c r="E69" s="243">
        <v>53.75</v>
      </c>
      <c r="F69" s="259" t="s">
        <v>33</v>
      </c>
      <c r="G69" s="243">
        <v>48.28</v>
      </c>
      <c r="H69" s="243">
        <v>44.15</v>
      </c>
      <c r="I69" s="259" t="s">
        <v>33</v>
      </c>
      <c r="J69" s="243">
        <v>38.590000000000003</v>
      </c>
    </row>
    <row r="70" spans="1:11" s="248" customFormat="1" x14ac:dyDescent="0.2">
      <c r="A70" s="245">
        <f t="shared" si="0"/>
        <v>64</v>
      </c>
      <c r="B70" s="246">
        <v>40.82</v>
      </c>
      <c r="C70" s="259" t="s">
        <v>33</v>
      </c>
      <c r="D70" s="246">
        <v>34.96</v>
      </c>
      <c r="E70" s="246">
        <v>55.8</v>
      </c>
      <c r="F70" s="259" t="s">
        <v>33</v>
      </c>
      <c r="G70" s="246">
        <v>50.61</v>
      </c>
      <c r="H70" s="246">
        <v>45.73</v>
      </c>
      <c r="I70" s="259" t="s">
        <v>33</v>
      </c>
      <c r="J70" s="246">
        <v>40.409999999999997</v>
      </c>
      <c r="K70" s="247"/>
    </row>
    <row r="71" spans="1:11" x14ac:dyDescent="0.2">
      <c r="A71" s="242">
        <f t="shared" si="0"/>
        <v>65</v>
      </c>
      <c r="B71" s="243">
        <v>42.1</v>
      </c>
      <c r="C71" s="259" t="s">
        <v>33</v>
      </c>
      <c r="D71" s="243">
        <v>36.46</v>
      </c>
      <c r="E71" s="243">
        <v>57.93</v>
      </c>
      <c r="F71" s="259" t="s">
        <v>33</v>
      </c>
      <c r="G71" s="243">
        <v>53.06</v>
      </c>
      <c r="H71" s="243">
        <v>47.37</v>
      </c>
      <c r="I71" s="259" t="s">
        <v>33</v>
      </c>
      <c r="J71" s="243">
        <v>42.32</v>
      </c>
    </row>
    <row r="72" spans="1:11" s="248" customFormat="1" x14ac:dyDescent="0.2">
      <c r="A72" s="245">
        <f t="shared" si="0"/>
        <v>66</v>
      </c>
      <c r="B72" s="246">
        <v>44.55</v>
      </c>
      <c r="C72" s="259" t="s">
        <v>33</v>
      </c>
      <c r="D72" s="246" t="s">
        <v>140</v>
      </c>
      <c r="E72" s="246">
        <v>61.09</v>
      </c>
      <c r="F72" s="259" t="s">
        <v>33</v>
      </c>
      <c r="G72" s="246">
        <v>56.34</v>
      </c>
      <c r="H72" s="246">
        <v>50.32</v>
      </c>
      <c r="I72" s="259" t="s">
        <v>33</v>
      </c>
      <c r="J72" s="246">
        <v>45.36</v>
      </c>
      <c r="K72" s="247"/>
    </row>
    <row r="73" spans="1:11" x14ac:dyDescent="0.2">
      <c r="A73" s="242">
        <f t="shared" si="0"/>
        <v>67</v>
      </c>
      <c r="B73" s="243">
        <v>47.17</v>
      </c>
      <c r="C73" s="259" t="s">
        <v>33</v>
      </c>
      <c r="D73" s="243">
        <v>41.76</v>
      </c>
      <c r="E73" s="243">
        <v>64.430000000000007</v>
      </c>
      <c r="F73" s="259" t="s">
        <v>33</v>
      </c>
      <c r="G73" s="243">
        <v>59.83</v>
      </c>
      <c r="H73" s="243">
        <v>53.48</v>
      </c>
      <c r="I73" s="259" t="s">
        <v>33</v>
      </c>
      <c r="J73" s="243">
        <v>48.63</v>
      </c>
    </row>
    <row r="74" spans="1:11" s="248" customFormat="1" x14ac:dyDescent="0.2">
      <c r="A74" s="245">
        <f t="shared" si="0"/>
        <v>68</v>
      </c>
      <c r="B74" s="246">
        <v>49.92</v>
      </c>
      <c r="C74" s="259" t="s">
        <v>33</v>
      </c>
      <c r="D74" s="246">
        <v>44.69</v>
      </c>
      <c r="E74" s="246">
        <v>67.95</v>
      </c>
      <c r="F74" s="259" t="s">
        <v>33</v>
      </c>
      <c r="G74" s="246">
        <v>63.53</v>
      </c>
      <c r="H74" s="246">
        <v>56.82</v>
      </c>
      <c r="I74" s="259" t="s">
        <v>33</v>
      </c>
      <c r="J74" s="246">
        <v>52.13</v>
      </c>
      <c r="K74" s="247"/>
    </row>
    <row r="75" spans="1:11" x14ac:dyDescent="0.2">
      <c r="A75" s="242">
        <f t="shared" si="0"/>
        <v>69</v>
      </c>
      <c r="B75" s="243">
        <v>52.83</v>
      </c>
      <c r="C75" s="259" t="s">
        <v>33</v>
      </c>
      <c r="D75" s="243">
        <v>47.82</v>
      </c>
      <c r="E75" s="243">
        <v>71.650000000000006</v>
      </c>
      <c r="F75" s="259" t="s">
        <v>33</v>
      </c>
      <c r="G75" s="243">
        <v>67.45</v>
      </c>
      <c r="H75" s="243">
        <v>60.36</v>
      </c>
      <c r="I75" s="259" t="s">
        <v>33</v>
      </c>
      <c r="J75" s="243">
        <v>55.88</v>
      </c>
    </row>
    <row r="76" spans="1:11" s="248" customFormat="1" x14ac:dyDescent="0.2">
      <c r="A76" s="245">
        <f t="shared" si="0"/>
        <v>70</v>
      </c>
      <c r="B76" s="246">
        <v>55.9</v>
      </c>
      <c r="C76" s="259" t="s">
        <v>33</v>
      </c>
      <c r="D76" s="246">
        <v>51.16</v>
      </c>
      <c r="E76" s="246">
        <v>75.540000000000006</v>
      </c>
      <c r="F76" s="259" t="s">
        <v>33</v>
      </c>
      <c r="G76" s="246">
        <v>71.61</v>
      </c>
      <c r="H76" s="246">
        <v>64.12</v>
      </c>
      <c r="I76" s="259" t="s">
        <v>33</v>
      </c>
      <c r="J76" s="246">
        <v>59.88</v>
      </c>
      <c r="K76" s="247"/>
    </row>
    <row r="77" spans="1:11" x14ac:dyDescent="0.2">
      <c r="A77" s="242">
        <f t="shared" si="0"/>
        <v>71</v>
      </c>
      <c r="B77" s="243">
        <v>59.15</v>
      </c>
      <c r="C77" s="259" t="s">
        <v>33</v>
      </c>
      <c r="D77" s="243">
        <v>54.73</v>
      </c>
      <c r="E77" s="243">
        <v>79.650000000000006</v>
      </c>
      <c r="F77" s="259" t="s">
        <v>33</v>
      </c>
      <c r="G77" s="243">
        <v>76.02</v>
      </c>
      <c r="H77" s="243">
        <v>68.099999999999994</v>
      </c>
      <c r="I77" s="259" t="s">
        <v>33</v>
      </c>
      <c r="J77" s="243">
        <v>64.180000000000007</v>
      </c>
    </row>
    <row r="78" spans="1:11" s="248" customFormat="1" x14ac:dyDescent="0.2">
      <c r="A78" s="245">
        <f t="shared" si="0"/>
        <v>72</v>
      </c>
      <c r="B78" s="246">
        <v>62.64</v>
      </c>
      <c r="C78" s="259" t="s">
        <v>33</v>
      </c>
      <c r="D78" s="246">
        <v>58.61</v>
      </c>
      <c r="E78" s="246">
        <v>84.03</v>
      </c>
      <c r="F78" s="259" t="s">
        <v>33</v>
      </c>
      <c r="G78" s="246">
        <v>80.760000000000005</v>
      </c>
      <c r="H78" s="246">
        <v>72.39</v>
      </c>
      <c r="I78" s="259" t="s">
        <v>33</v>
      </c>
      <c r="J78" s="246">
        <v>68.84</v>
      </c>
      <c r="K78" s="247"/>
    </row>
    <row r="79" spans="1:11" x14ac:dyDescent="0.2">
      <c r="A79" s="242">
        <f t="shared" si="0"/>
        <v>73</v>
      </c>
      <c r="B79" s="243">
        <v>66.34</v>
      </c>
      <c r="C79" s="259" t="s">
        <v>33</v>
      </c>
      <c r="D79" s="243">
        <v>62.77</v>
      </c>
      <c r="E79" s="243">
        <v>88.65</v>
      </c>
      <c r="F79" s="259" t="s">
        <v>33</v>
      </c>
      <c r="G79" s="243">
        <v>85.8</v>
      </c>
      <c r="H79" s="243">
        <v>76.959999999999994</v>
      </c>
      <c r="I79" s="259" t="s">
        <v>33</v>
      </c>
      <c r="J79" s="243">
        <v>73.83</v>
      </c>
    </row>
    <row r="80" spans="1:11" s="248" customFormat="1" x14ac:dyDescent="0.2">
      <c r="A80" s="245">
        <f t="shared" si="0"/>
        <v>74</v>
      </c>
      <c r="B80" s="246">
        <v>70.25</v>
      </c>
      <c r="C80" s="259" t="s">
        <v>33</v>
      </c>
      <c r="D80" s="246">
        <v>67.22</v>
      </c>
      <c r="E80" s="246">
        <v>93.53</v>
      </c>
      <c r="F80" s="259" t="s">
        <v>33</v>
      </c>
      <c r="G80" s="246">
        <v>91.15</v>
      </c>
      <c r="H80" s="246">
        <v>81.81</v>
      </c>
      <c r="I80" s="259" t="s">
        <v>33</v>
      </c>
      <c r="J80" s="246">
        <v>79.19</v>
      </c>
      <c r="K80" s="247"/>
    </row>
    <row r="81" spans="1:10" x14ac:dyDescent="0.2">
      <c r="A81" s="242">
        <f t="shared" si="0"/>
        <v>75</v>
      </c>
      <c r="B81" s="243">
        <v>74.400000000000006</v>
      </c>
      <c r="C81" s="259" t="s">
        <v>33</v>
      </c>
      <c r="D81" s="243">
        <v>71.98</v>
      </c>
      <c r="E81" s="243">
        <v>98.67</v>
      </c>
      <c r="F81" s="259" t="s">
        <v>33</v>
      </c>
      <c r="G81" s="243">
        <v>96.83</v>
      </c>
      <c r="H81" s="243">
        <v>86.96</v>
      </c>
      <c r="I81" s="259" t="s">
        <v>33</v>
      </c>
      <c r="J81" s="243">
        <v>84.94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K81"/>
  <sheetViews>
    <sheetView topLeftCell="A25" workbookViewId="0">
      <selection activeCell="A25" sqref="A25"/>
    </sheetView>
  </sheetViews>
  <sheetFormatPr defaultRowHeight="15" x14ac:dyDescent="0.2"/>
  <cols>
    <col min="1" max="1" width="8.88671875" style="1"/>
    <col min="2" max="3" width="7.5546875" style="249" customWidth="1"/>
    <col min="4" max="4" width="8" style="249" customWidth="1"/>
    <col min="5" max="6" width="7.5546875" style="249" customWidth="1"/>
    <col min="7" max="7" width="8" style="249" customWidth="1"/>
    <col min="8" max="9" width="7.5546875" style="249" bestFit="1" customWidth="1"/>
    <col min="10" max="10" width="8" style="249" bestFit="1" customWidth="1"/>
    <col min="11" max="11" width="6.77734375" style="241" customWidth="1"/>
  </cols>
  <sheetData>
    <row r="1" spans="1:11" ht="21" x14ac:dyDescent="0.35">
      <c r="A1" s="225" t="s">
        <v>128</v>
      </c>
    </row>
    <row r="3" spans="1:11" s="228" customFormat="1" ht="18.75" x14ac:dyDescent="0.3">
      <c r="A3" s="229" t="s">
        <v>2</v>
      </c>
      <c r="B3" s="230" t="s">
        <v>138</v>
      </c>
      <c r="C3" s="231"/>
      <c r="D3" s="232"/>
      <c r="E3" s="232"/>
      <c r="F3" s="232"/>
      <c r="G3" s="232"/>
      <c r="H3" s="232"/>
      <c r="I3" s="232"/>
      <c r="J3" s="232"/>
      <c r="K3" s="233"/>
    </row>
    <row r="4" spans="1:11" s="234" customFormat="1" ht="30" x14ac:dyDescent="0.25">
      <c r="A4" s="210"/>
      <c r="B4" s="235" t="s">
        <v>130</v>
      </c>
      <c r="C4" s="235" t="s">
        <v>130</v>
      </c>
      <c r="D4" s="235" t="s">
        <v>130</v>
      </c>
      <c r="E4" s="235" t="s">
        <v>131</v>
      </c>
      <c r="F4" s="235" t="s">
        <v>131</v>
      </c>
      <c r="G4" s="235" t="s">
        <v>131</v>
      </c>
      <c r="H4" s="235" t="s">
        <v>132</v>
      </c>
      <c r="I4" s="235" t="s">
        <v>132</v>
      </c>
      <c r="J4" s="235" t="s">
        <v>132</v>
      </c>
      <c r="K4" s="236"/>
    </row>
    <row r="5" spans="1:11" s="234" customFormat="1" x14ac:dyDescent="0.25">
      <c r="A5" s="237" t="s">
        <v>90</v>
      </c>
      <c r="B5" s="238" t="s">
        <v>133</v>
      </c>
      <c r="C5" s="235" t="s">
        <v>134</v>
      </c>
      <c r="D5" s="235" t="s">
        <v>135</v>
      </c>
      <c r="E5" s="235" t="s">
        <v>133</v>
      </c>
      <c r="F5" s="235" t="s">
        <v>134</v>
      </c>
      <c r="G5" s="235" t="s">
        <v>135</v>
      </c>
      <c r="H5" s="235" t="s">
        <v>133</v>
      </c>
      <c r="I5" s="235" t="s">
        <v>134</v>
      </c>
      <c r="J5" s="235" t="s">
        <v>135</v>
      </c>
      <c r="K5" s="236"/>
    </row>
    <row r="6" spans="1:11" s="234" customFormat="1" ht="15.75" x14ac:dyDescent="0.25">
      <c r="A6" s="258">
        <v>0</v>
      </c>
      <c r="B6" s="259" t="s">
        <v>33</v>
      </c>
      <c r="C6" s="259" t="s">
        <v>33</v>
      </c>
      <c r="D6" s="259" t="s">
        <v>33</v>
      </c>
      <c r="E6" s="259" t="s">
        <v>33</v>
      </c>
      <c r="F6" s="259" t="s">
        <v>33</v>
      </c>
      <c r="G6" s="259" t="s">
        <v>33</v>
      </c>
      <c r="H6" s="259" t="s">
        <v>33</v>
      </c>
      <c r="I6" s="259" t="s">
        <v>33</v>
      </c>
      <c r="J6" s="259" t="s">
        <v>33</v>
      </c>
      <c r="K6" s="236"/>
    </row>
    <row r="7" spans="1:11" s="234" customFormat="1" ht="15.75" x14ac:dyDescent="0.25">
      <c r="A7" s="258">
        <v>1</v>
      </c>
      <c r="B7" s="259" t="s">
        <v>33</v>
      </c>
      <c r="C7" s="259" t="s">
        <v>33</v>
      </c>
      <c r="D7" s="259" t="s">
        <v>33</v>
      </c>
      <c r="E7" s="259" t="s">
        <v>33</v>
      </c>
      <c r="F7" s="259" t="s">
        <v>33</v>
      </c>
      <c r="G7" s="259" t="s">
        <v>33</v>
      </c>
      <c r="H7" s="259" t="s">
        <v>33</v>
      </c>
      <c r="I7" s="259" t="s">
        <v>33</v>
      </c>
      <c r="J7" s="259" t="s">
        <v>33</v>
      </c>
      <c r="K7" s="236"/>
    </row>
    <row r="8" spans="1:11" s="234" customFormat="1" ht="15.75" x14ac:dyDescent="0.25">
      <c r="A8" s="258">
        <v>2</v>
      </c>
      <c r="B8" s="259" t="s">
        <v>33</v>
      </c>
      <c r="C8" s="259" t="s">
        <v>33</v>
      </c>
      <c r="D8" s="259" t="s">
        <v>33</v>
      </c>
      <c r="E8" s="259" t="s">
        <v>33</v>
      </c>
      <c r="F8" s="259" t="s">
        <v>33</v>
      </c>
      <c r="G8" s="259" t="s">
        <v>33</v>
      </c>
      <c r="H8" s="259" t="s">
        <v>33</v>
      </c>
      <c r="I8" s="259" t="s">
        <v>33</v>
      </c>
      <c r="J8" s="259" t="s">
        <v>33</v>
      </c>
      <c r="K8" s="236"/>
    </row>
    <row r="9" spans="1:11" s="234" customFormat="1" ht="15.75" x14ac:dyDescent="0.25">
      <c r="A9" s="258">
        <v>3</v>
      </c>
      <c r="B9" s="259" t="s">
        <v>33</v>
      </c>
      <c r="C9" s="259" t="s">
        <v>33</v>
      </c>
      <c r="D9" s="259" t="s">
        <v>33</v>
      </c>
      <c r="E9" s="259" t="s">
        <v>33</v>
      </c>
      <c r="F9" s="259" t="s">
        <v>33</v>
      </c>
      <c r="G9" s="259" t="s">
        <v>33</v>
      </c>
      <c r="H9" s="259" t="s">
        <v>33</v>
      </c>
      <c r="I9" s="259" t="s">
        <v>33</v>
      </c>
      <c r="J9" s="259" t="s">
        <v>33</v>
      </c>
      <c r="K9" s="236"/>
    </row>
    <row r="10" spans="1:11" s="234" customFormat="1" ht="15.75" x14ac:dyDescent="0.25">
      <c r="A10" s="258">
        <v>4</v>
      </c>
      <c r="B10" s="259" t="s">
        <v>33</v>
      </c>
      <c r="C10" s="259" t="s">
        <v>33</v>
      </c>
      <c r="D10" s="259" t="s">
        <v>33</v>
      </c>
      <c r="E10" s="259" t="s">
        <v>33</v>
      </c>
      <c r="F10" s="259" t="s">
        <v>33</v>
      </c>
      <c r="G10" s="259" t="s">
        <v>33</v>
      </c>
      <c r="H10" s="259" t="s">
        <v>33</v>
      </c>
      <c r="I10" s="259" t="s">
        <v>33</v>
      </c>
      <c r="J10" s="259" t="s">
        <v>33</v>
      </c>
      <c r="K10" s="236"/>
    </row>
    <row r="11" spans="1:11" s="234" customFormat="1" ht="15.75" x14ac:dyDescent="0.25">
      <c r="A11" s="258">
        <v>5</v>
      </c>
      <c r="B11" s="259" t="s">
        <v>33</v>
      </c>
      <c r="C11" s="259" t="s">
        <v>33</v>
      </c>
      <c r="D11" s="259" t="s">
        <v>33</v>
      </c>
      <c r="E11" s="259" t="s">
        <v>33</v>
      </c>
      <c r="F11" s="259" t="s">
        <v>33</v>
      </c>
      <c r="G11" s="259" t="s">
        <v>33</v>
      </c>
      <c r="H11" s="259" t="s">
        <v>33</v>
      </c>
      <c r="I11" s="259" t="s">
        <v>33</v>
      </c>
      <c r="J11" s="259" t="s">
        <v>33</v>
      </c>
      <c r="K11" s="236"/>
    </row>
    <row r="12" spans="1:11" s="234" customFormat="1" ht="15.75" x14ac:dyDescent="0.25">
      <c r="A12" s="258">
        <v>6</v>
      </c>
      <c r="B12" s="259" t="s">
        <v>33</v>
      </c>
      <c r="C12" s="259" t="s">
        <v>33</v>
      </c>
      <c r="D12" s="259" t="s">
        <v>33</v>
      </c>
      <c r="E12" s="259" t="s">
        <v>33</v>
      </c>
      <c r="F12" s="259" t="s">
        <v>33</v>
      </c>
      <c r="G12" s="259" t="s">
        <v>33</v>
      </c>
      <c r="H12" s="259" t="s">
        <v>33</v>
      </c>
      <c r="I12" s="259" t="s">
        <v>33</v>
      </c>
      <c r="J12" s="259" t="s">
        <v>33</v>
      </c>
      <c r="K12" s="236"/>
    </row>
    <row r="13" spans="1:11" s="234" customFormat="1" ht="15.75" x14ac:dyDescent="0.25">
      <c r="A13" s="258">
        <v>7</v>
      </c>
      <c r="B13" s="259" t="s">
        <v>33</v>
      </c>
      <c r="C13" s="259" t="s">
        <v>33</v>
      </c>
      <c r="D13" s="259" t="s">
        <v>33</v>
      </c>
      <c r="E13" s="259" t="s">
        <v>33</v>
      </c>
      <c r="F13" s="259" t="s">
        <v>33</v>
      </c>
      <c r="G13" s="259" t="s">
        <v>33</v>
      </c>
      <c r="H13" s="259" t="s">
        <v>33</v>
      </c>
      <c r="I13" s="259" t="s">
        <v>33</v>
      </c>
      <c r="J13" s="259" t="s">
        <v>33</v>
      </c>
      <c r="K13" s="236"/>
    </row>
    <row r="14" spans="1:11" s="234" customFormat="1" ht="15.75" x14ac:dyDescent="0.25">
      <c r="A14" s="258">
        <v>8</v>
      </c>
      <c r="B14" s="259" t="s">
        <v>33</v>
      </c>
      <c r="C14" s="259" t="s">
        <v>33</v>
      </c>
      <c r="D14" s="259" t="s">
        <v>33</v>
      </c>
      <c r="E14" s="259" t="s">
        <v>33</v>
      </c>
      <c r="F14" s="259" t="s">
        <v>33</v>
      </c>
      <c r="G14" s="259" t="s">
        <v>33</v>
      </c>
      <c r="H14" s="259" t="s">
        <v>33</v>
      </c>
      <c r="I14" s="259" t="s">
        <v>33</v>
      </c>
      <c r="J14" s="259" t="s">
        <v>33</v>
      </c>
      <c r="K14" s="236"/>
    </row>
    <row r="15" spans="1:11" s="234" customFormat="1" ht="15.75" x14ac:dyDescent="0.25">
      <c r="A15" s="258">
        <v>9</v>
      </c>
      <c r="B15" s="259" t="s">
        <v>33</v>
      </c>
      <c r="C15" s="259" t="s">
        <v>33</v>
      </c>
      <c r="D15" s="259" t="s">
        <v>33</v>
      </c>
      <c r="E15" s="259" t="s">
        <v>33</v>
      </c>
      <c r="F15" s="259" t="s">
        <v>33</v>
      </c>
      <c r="G15" s="259" t="s">
        <v>33</v>
      </c>
      <c r="H15" s="259" t="s">
        <v>33</v>
      </c>
      <c r="I15" s="259" t="s">
        <v>33</v>
      </c>
      <c r="J15" s="259" t="s">
        <v>33</v>
      </c>
      <c r="K15" s="236"/>
    </row>
    <row r="16" spans="1:11" s="234" customFormat="1" ht="15.75" x14ac:dyDescent="0.25">
      <c r="A16" s="258">
        <v>10</v>
      </c>
      <c r="B16" s="259" t="s">
        <v>33</v>
      </c>
      <c r="C16" s="259" t="s">
        <v>33</v>
      </c>
      <c r="D16" s="259" t="s">
        <v>33</v>
      </c>
      <c r="E16" s="259" t="s">
        <v>33</v>
      </c>
      <c r="F16" s="259" t="s">
        <v>33</v>
      </c>
      <c r="G16" s="259" t="s">
        <v>33</v>
      </c>
      <c r="H16" s="259" t="s">
        <v>33</v>
      </c>
      <c r="I16" s="259" t="s">
        <v>33</v>
      </c>
      <c r="J16" s="259" t="s">
        <v>33</v>
      </c>
      <c r="K16" s="236"/>
    </row>
    <row r="17" spans="1:11" s="234" customFormat="1" ht="15.75" x14ac:dyDescent="0.25">
      <c r="A17" s="258">
        <v>11</v>
      </c>
      <c r="B17" s="259" t="s">
        <v>33</v>
      </c>
      <c r="C17" s="259" t="s">
        <v>33</v>
      </c>
      <c r="D17" s="259" t="s">
        <v>33</v>
      </c>
      <c r="E17" s="259" t="s">
        <v>33</v>
      </c>
      <c r="F17" s="259" t="s">
        <v>33</v>
      </c>
      <c r="G17" s="259" t="s">
        <v>33</v>
      </c>
      <c r="H17" s="259" t="s">
        <v>33</v>
      </c>
      <c r="I17" s="259" t="s">
        <v>33</v>
      </c>
      <c r="J17" s="259" t="s">
        <v>33</v>
      </c>
      <c r="K17" s="236"/>
    </row>
    <row r="18" spans="1:11" s="234" customFormat="1" ht="15.75" x14ac:dyDescent="0.25">
      <c r="A18" s="258">
        <v>12</v>
      </c>
      <c r="B18" s="259" t="s">
        <v>33</v>
      </c>
      <c r="C18" s="259" t="s">
        <v>33</v>
      </c>
      <c r="D18" s="259" t="s">
        <v>33</v>
      </c>
      <c r="E18" s="259" t="s">
        <v>33</v>
      </c>
      <c r="F18" s="259" t="s">
        <v>33</v>
      </c>
      <c r="G18" s="259" t="s">
        <v>33</v>
      </c>
      <c r="H18" s="259" t="s">
        <v>33</v>
      </c>
      <c r="I18" s="259" t="s">
        <v>33</v>
      </c>
      <c r="J18" s="259" t="s">
        <v>33</v>
      </c>
      <c r="K18" s="236"/>
    </row>
    <row r="19" spans="1:11" s="234" customFormat="1" ht="15.75" x14ac:dyDescent="0.25">
      <c r="A19" s="258">
        <v>13</v>
      </c>
      <c r="B19" s="259" t="s">
        <v>33</v>
      </c>
      <c r="C19" s="259" t="s">
        <v>33</v>
      </c>
      <c r="D19" s="259" t="s">
        <v>33</v>
      </c>
      <c r="E19" s="259" t="s">
        <v>33</v>
      </c>
      <c r="F19" s="259" t="s">
        <v>33</v>
      </c>
      <c r="G19" s="259" t="s">
        <v>33</v>
      </c>
      <c r="H19" s="259" t="s">
        <v>33</v>
      </c>
      <c r="I19" s="259" t="s">
        <v>33</v>
      </c>
      <c r="J19" s="259" t="s">
        <v>33</v>
      </c>
      <c r="K19" s="236"/>
    </row>
    <row r="20" spans="1:11" s="234" customFormat="1" ht="15.75" x14ac:dyDescent="0.25">
      <c r="A20" s="258">
        <v>14</v>
      </c>
      <c r="B20" s="259" t="s">
        <v>33</v>
      </c>
      <c r="C20" s="259" t="s">
        <v>33</v>
      </c>
      <c r="D20" s="259" t="s">
        <v>33</v>
      </c>
      <c r="E20" s="259" t="s">
        <v>33</v>
      </c>
      <c r="F20" s="259" t="s">
        <v>33</v>
      </c>
      <c r="G20" s="259" t="s">
        <v>33</v>
      </c>
      <c r="H20" s="259" t="s">
        <v>33</v>
      </c>
      <c r="I20" s="259" t="s">
        <v>33</v>
      </c>
      <c r="J20" s="259" t="s">
        <v>33</v>
      </c>
      <c r="K20" s="236"/>
    </row>
    <row r="21" spans="1:11" s="234" customFormat="1" ht="15.75" x14ac:dyDescent="0.25">
      <c r="A21" s="258">
        <v>15</v>
      </c>
      <c r="B21" s="259" t="s">
        <v>33</v>
      </c>
      <c r="C21" s="259" t="s">
        <v>33</v>
      </c>
      <c r="D21" s="259" t="s">
        <v>33</v>
      </c>
      <c r="E21" s="259" t="s">
        <v>33</v>
      </c>
      <c r="F21" s="259" t="s">
        <v>33</v>
      </c>
      <c r="G21" s="259" t="s">
        <v>33</v>
      </c>
      <c r="H21" s="259" t="s">
        <v>33</v>
      </c>
      <c r="I21" s="259" t="s">
        <v>33</v>
      </c>
      <c r="J21" s="259" t="s">
        <v>33</v>
      </c>
      <c r="K21" s="236"/>
    </row>
    <row r="22" spans="1:11" s="234" customFormat="1" ht="15.75" x14ac:dyDescent="0.25">
      <c r="A22" s="258">
        <v>16</v>
      </c>
      <c r="B22" s="259" t="s">
        <v>33</v>
      </c>
      <c r="C22" s="259" t="s">
        <v>33</v>
      </c>
      <c r="D22" s="259" t="s">
        <v>33</v>
      </c>
      <c r="E22" s="259" t="s">
        <v>33</v>
      </c>
      <c r="F22" s="259" t="s">
        <v>33</v>
      </c>
      <c r="G22" s="259" t="s">
        <v>33</v>
      </c>
      <c r="H22" s="259" t="s">
        <v>33</v>
      </c>
      <c r="I22" s="259" t="s">
        <v>33</v>
      </c>
      <c r="J22" s="259" t="s">
        <v>33</v>
      </c>
      <c r="K22" s="236"/>
    </row>
    <row r="23" spans="1:11" s="234" customFormat="1" ht="15.75" x14ac:dyDescent="0.25">
      <c r="A23" s="258">
        <v>17</v>
      </c>
      <c r="B23" s="259" t="s">
        <v>33</v>
      </c>
      <c r="C23" s="259" t="s">
        <v>33</v>
      </c>
      <c r="D23" s="259" t="s">
        <v>33</v>
      </c>
      <c r="E23" s="259" t="s">
        <v>33</v>
      </c>
      <c r="F23" s="259" t="s">
        <v>33</v>
      </c>
      <c r="G23" s="259" t="s">
        <v>33</v>
      </c>
      <c r="H23" s="259" t="s">
        <v>33</v>
      </c>
      <c r="I23" s="259" t="s">
        <v>33</v>
      </c>
      <c r="J23" s="259" t="s">
        <v>33</v>
      </c>
      <c r="K23" s="236"/>
    </row>
    <row r="24" spans="1:11" x14ac:dyDescent="0.2">
      <c r="A24" s="239">
        <v>18</v>
      </c>
      <c r="B24" s="240">
        <v>10.63</v>
      </c>
      <c r="C24" s="240">
        <v>6.87</v>
      </c>
      <c r="D24" s="240">
        <v>6.56</v>
      </c>
      <c r="E24" s="240">
        <v>13.16</v>
      </c>
      <c r="F24" s="240">
        <v>8.9600000000000009</v>
      </c>
      <c r="G24" s="240">
        <v>8.57</v>
      </c>
      <c r="H24" s="240">
        <v>10.63</v>
      </c>
      <c r="I24" s="240">
        <v>7.25</v>
      </c>
      <c r="J24" s="240">
        <v>6.87</v>
      </c>
    </row>
    <row r="25" spans="1:11" x14ac:dyDescent="0.2">
      <c r="A25" s="242">
        <f>A24+1</f>
        <v>19</v>
      </c>
      <c r="B25" s="243">
        <v>10.8</v>
      </c>
      <c r="C25" s="243">
        <v>7.07</v>
      </c>
      <c r="D25" s="243">
        <v>6.7</v>
      </c>
      <c r="E25" s="243">
        <v>13.42</v>
      </c>
      <c r="F25" s="243">
        <v>9.2100000000000009</v>
      </c>
      <c r="G25" s="243">
        <v>8.77</v>
      </c>
      <c r="H25" s="243">
        <v>10.84</v>
      </c>
      <c r="I25" s="243">
        <v>7.45</v>
      </c>
      <c r="J25" s="243">
        <v>7.03</v>
      </c>
    </row>
    <row r="26" spans="1:11" x14ac:dyDescent="0.2">
      <c r="A26" s="239">
        <f t="shared" ref="A26:A81" si="0">A25+1</f>
        <v>20</v>
      </c>
      <c r="B26" s="244">
        <v>10.97</v>
      </c>
      <c r="C26" s="244">
        <v>7.28</v>
      </c>
      <c r="D26" s="244">
        <v>6.84</v>
      </c>
      <c r="E26" s="244">
        <v>13.7</v>
      </c>
      <c r="F26" s="244">
        <v>9.48</v>
      </c>
      <c r="G26" s="244">
        <v>8.9600000000000009</v>
      </c>
      <c r="H26" s="244">
        <v>11.07</v>
      </c>
      <c r="I26" s="244">
        <v>7.67</v>
      </c>
      <c r="J26" s="244">
        <v>7.18</v>
      </c>
    </row>
    <row r="27" spans="1:11" x14ac:dyDescent="0.2">
      <c r="A27" s="242">
        <f t="shared" si="0"/>
        <v>21</v>
      </c>
      <c r="B27" s="243">
        <v>11.15</v>
      </c>
      <c r="C27" s="243">
        <v>7.48</v>
      </c>
      <c r="D27" s="243">
        <v>6.98</v>
      </c>
      <c r="E27" s="243">
        <v>13.99</v>
      </c>
      <c r="F27" s="243">
        <v>9.74</v>
      </c>
      <c r="G27" s="243">
        <v>9.17</v>
      </c>
      <c r="H27" s="243">
        <v>11.31</v>
      </c>
      <c r="I27" s="243">
        <v>7.88</v>
      </c>
      <c r="J27" s="243">
        <v>7.34</v>
      </c>
    </row>
    <row r="28" spans="1:11" x14ac:dyDescent="0.2">
      <c r="A28" s="239">
        <f t="shared" si="0"/>
        <v>22</v>
      </c>
      <c r="B28" s="244">
        <v>11.32</v>
      </c>
      <c r="C28" s="244">
        <v>7.71</v>
      </c>
      <c r="D28" s="244">
        <v>7.14</v>
      </c>
      <c r="E28" s="244">
        <v>14.27</v>
      </c>
      <c r="F28" s="244">
        <v>10.02</v>
      </c>
      <c r="G28" s="244">
        <v>9.39</v>
      </c>
      <c r="H28" s="244">
        <v>11.54</v>
      </c>
      <c r="I28" s="244">
        <v>8.11</v>
      </c>
      <c r="J28" s="244">
        <v>7.51</v>
      </c>
    </row>
    <row r="29" spans="1:11" x14ac:dyDescent="0.2">
      <c r="A29" s="242">
        <f t="shared" si="0"/>
        <v>23</v>
      </c>
      <c r="B29" s="243">
        <v>11.5</v>
      </c>
      <c r="C29" s="243">
        <v>7.94</v>
      </c>
      <c r="D29" s="243">
        <v>7.29</v>
      </c>
      <c r="E29" s="243">
        <v>14.56</v>
      </c>
      <c r="F29" s="243">
        <v>10.32</v>
      </c>
      <c r="G29" s="243">
        <v>9.61</v>
      </c>
      <c r="H29" s="243">
        <v>11.79</v>
      </c>
      <c r="I29" s="243">
        <v>8.35</v>
      </c>
      <c r="J29" s="243">
        <v>7.69</v>
      </c>
    </row>
    <row r="30" spans="1:11" x14ac:dyDescent="0.2">
      <c r="A30" s="239">
        <f t="shared" si="0"/>
        <v>24</v>
      </c>
      <c r="B30" s="244">
        <v>11.69</v>
      </c>
      <c r="C30" s="244">
        <v>8.18</v>
      </c>
      <c r="D30" s="244">
        <v>7.45</v>
      </c>
      <c r="E30" s="244">
        <v>14.87</v>
      </c>
      <c r="F30" s="244">
        <v>10.62</v>
      </c>
      <c r="G30" s="244">
        <v>9.84</v>
      </c>
      <c r="H30" s="244">
        <v>12.04</v>
      </c>
      <c r="I30" s="244">
        <v>8.6</v>
      </c>
      <c r="J30" s="244">
        <v>7.87</v>
      </c>
    </row>
    <row r="31" spans="1:11" x14ac:dyDescent="0.2">
      <c r="A31" s="242">
        <f t="shared" si="0"/>
        <v>25</v>
      </c>
      <c r="B31" s="243">
        <v>11.88</v>
      </c>
      <c r="C31" s="243">
        <v>8.43</v>
      </c>
      <c r="D31" s="243">
        <v>7.61</v>
      </c>
      <c r="E31" s="243">
        <v>15.18</v>
      </c>
      <c r="F31" s="243">
        <v>10.93</v>
      </c>
      <c r="G31" s="243">
        <v>10.07</v>
      </c>
      <c r="H31" s="243">
        <v>12.3</v>
      </c>
      <c r="I31" s="243">
        <v>8.85</v>
      </c>
      <c r="J31" s="243">
        <v>8.0500000000000007</v>
      </c>
    </row>
    <row r="32" spans="1:11" x14ac:dyDescent="0.2">
      <c r="A32" s="239">
        <f t="shared" si="0"/>
        <v>26</v>
      </c>
      <c r="B32" s="244">
        <v>12.22</v>
      </c>
      <c r="C32" s="244">
        <v>8.76</v>
      </c>
      <c r="D32" s="244">
        <v>7.83</v>
      </c>
      <c r="E32" s="244">
        <v>15.59</v>
      </c>
      <c r="F32" s="244">
        <v>11.35</v>
      </c>
      <c r="G32" s="244">
        <v>10.38</v>
      </c>
      <c r="H32" s="244">
        <v>12.65</v>
      </c>
      <c r="I32" s="244">
        <v>9.19</v>
      </c>
      <c r="J32" s="244">
        <v>8.3000000000000007</v>
      </c>
    </row>
    <row r="33" spans="1:10" x14ac:dyDescent="0.2">
      <c r="A33" s="242">
        <f t="shared" si="0"/>
        <v>27</v>
      </c>
      <c r="B33" s="243">
        <v>12.56</v>
      </c>
      <c r="C33" s="243">
        <v>9.1</v>
      </c>
      <c r="D33" s="243">
        <v>8.06</v>
      </c>
      <c r="E33" s="243">
        <v>16.010000000000002</v>
      </c>
      <c r="F33" s="243">
        <v>11.78</v>
      </c>
      <c r="G33" s="243">
        <v>10.7</v>
      </c>
      <c r="H33" s="243">
        <v>13</v>
      </c>
      <c r="I33" s="243">
        <v>9.5500000000000007</v>
      </c>
      <c r="J33" s="243">
        <v>8.56</v>
      </c>
    </row>
    <row r="34" spans="1:10" x14ac:dyDescent="0.2">
      <c r="A34" s="239">
        <f t="shared" si="0"/>
        <v>28</v>
      </c>
      <c r="B34" s="244">
        <v>12.92</v>
      </c>
      <c r="C34" s="244">
        <v>9.4700000000000006</v>
      </c>
      <c r="D34" s="244">
        <v>8.2899999999999991</v>
      </c>
      <c r="E34" s="244">
        <v>16.45</v>
      </c>
      <c r="F34" s="244">
        <v>12.24</v>
      </c>
      <c r="G34" s="244">
        <v>11.04</v>
      </c>
      <c r="H34" s="244">
        <v>13.37</v>
      </c>
      <c r="I34" s="244">
        <v>9.93</v>
      </c>
      <c r="J34" s="244">
        <v>8.82</v>
      </c>
    </row>
    <row r="35" spans="1:10" x14ac:dyDescent="0.2">
      <c r="A35" s="242">
        <f t="shared" si="0"/>
        <v>29</v>
      </c>
      <c r="B35" s="243">
        <v>13.29</v>
      </c>
      <c r="C35" s="243">
        <v>9.84</v>
      </c>
      <c r="D35" s="243">
        <v>8.5299999999999994</v>
      </c>
      <c r="E35" s="243">
        <v>16.89</v>
      </c>
      <c r="F35" s="243">
        <v>12.7</v>
      </c>
      <c r="G35" s="243">
        <v>11.38</v>
      </c>
      <c r="H35" s="243">
        <v>13.74</v>
      </c>
      <c r="I35" s="243">
        <v>10.31</v>
      </c>
      <c r="J35" s="243">
        <v>9.09</v>
      </c>
    </row>
    <row r="36" spans="1:10" x14ac:dyDescent="0.2">
      <c r="A36" s="239">
        <f t="shared" si="0"/>
        <v>30</v>
      </c>
      <c r="B36" s="244">
        <v>13.67</v>
      </c>
      <c r="C36" s="244">
        <v>10.23</v>
      </c>
      <c r="D36" s="244">
        <v>8.7799999999999994</v>
      </c>
      <c r="E36" s="244">
        <v>17.350000000000001</v>
      </c>
      <c r="F36" s="244">
        <v>13.19</v>
      </c>
      <c r="G36" s="244">
        <v>11.73</v>
      </c>
      <c r="H36" s="244">
        <v>14.13</v>
      </c>
      <c r="I36" s="244">
        <v>10.71</v>
      </c>
      <c r="J36" s="244">
        <v>9.3699999999999992</v>
      </c>
    </row>
    <row r="37" spans="1:10" x14ac:dyDescent="0.2">
      <c r="A37" s="242">
        <f t="shared" si="0"/>
        <v>31</v>
      </c>
      <c r="B37" s="243">
        <v>14.06</v>
      </c>
      <c r="C37" s="243">
        <v>10.63</v>
      </c>
      <c r="D37" s="243">
        <v>9.0399999999999991</v>
      </c>
      <c r="E37" s="243">
        <v>17.82</v>
      </c>
      <c r="F37" s="243">
        <v>13.69</v>
      </c>
      <c r="G37" s="243">
        <v>12.1</v>
      </c>
      <c r="H37" s="243">
        <v>14.52</v>
      </c>
      <c r="I37" s="243">
        <v>11.13</v>
      </c>
      <c r="J37" s="243">
        <v>9.66</v>
      </c>
    </row>
    <row r="38" spans="1:10" x14ac:dyDescent="0.2">
      <c r="A38" s="239">
        <f t="shared" si="0"/>
        <v>32</v>
      </c>
      <c r="B38" s="244">
        <v>14.46</v>
      </c>
      <c r="C38" s="244">
        <v>11.05</v>
      </c>
      <c r="D38" s="244">
        <v>9.3000000000000007</v>
      </c>
      <c r="E38" s="244">
        <v>18.309999999999999</v>
      </c>
      <c r="F38" s="244">
        <v>14.21</v>
      </c>
      <c r="G38" s="244">
        <v>12.47</v>
      </c>
      <c r="H38" s="244">
        <v>14.93</v>
      </c>
      <c r="I38" s="244">
        <v>11.56</v>
      </c>
      <c r="J38" s="244">
        <v>9.9600000000000009</v>
      </c>
    </row>
    <row r="39" spans="1:10" x14ac:dyDescent="0.2">
      <c r="A39" s="242">
        <f t="shared" si="0"/>
        <v>33</v>
      </c>
      <c r="B39" s="243">
        <v>14.87</v>
      </c>
      <c r="C39" s="243">
        <v>11.49</v>
      </c>
      <c r="D39" s="243">
        <v>9.57</v>
      </c>
      <c r="E39" s="243">
        <v>18.8</v>
      </c>
      <c r="F39" s="243">
        <v>14.76</v>
      </c>
      <c r="G39" s="243">
        <v>12.86</v>
      </c>
      <c r="H39" s="243">
        <v>15.35</v>
      </c>
      <c r="I39" s="243">
        <v>12.02</v>
      </c>
      <c r="J39" s="243">
        <v>10.27</v>
      </c>
    </row>
    <row r="40" spans="1:10" x14ac:dyDescent="0.2">
      <c r="A40" s="239">
        <f t="shared" si="0"/>
        <v>34</v>
      </c>
      <c r="B40" s="244">
        <v>15.29</v>
      </c>
      <c r="C40" s="244">
        <v>11.94</v>
      </c>
      <c r="D40" s="244">
        <v>9.85</v>
      </c>
      <c r="E40" s="244">
        <v>19.32</v>
      </c>
      <c r="F40" s="244">
        <v>15.33</v>
      </c>
      <c r="G40" s="244">
        <v>13.26</v>
      </c>
      <c r="H40" s="244">
        <v>15.79</v>
      </c>
      <c r="I40" s="244">
        <v>12.49</v>
      </c>
      <c r="J40" s="244">
        <v>10.59</v>
      </c>
    </row>
    <row r="41" spans="1:10" x14ac:dyDescent="0.2">
      <c r="A41" s="242">
        <f t="shared" si="0"/>
        <v>35</v>
      </c>
      <c r="B41" s="243">
        <v>15.73</v>
      </c>
      <c r="C41" s="243">
        <v>12.41</v>
      </c>
      <c r="D41" s="243">
        <v>10.14</v>
      </c>
      <c r="E41" s="243">
        <v>19.84</v>
      </c>
      <c r="F41" s="243">
        <v>15.91</v>
      </c>
      <c r="G41" s="243">
        <v>13.67</v>
      </c>
      <c r="H41" s="243">
        <v>16.23</v>
      </c>
      <c r="I41" s="243">
        <v>12.97</v>
      </c>
      <c r="J41" s="243">
        <v>10.92</v>
      </c>
    </row>
    <row r="42" spans="1:10" x14ac:dyDescent="0.2">
      <c r="A42" s="239">
        <f t="shared" si="0"/>
        <v>36</v>
      </c>
      <c r="B42" s="244">
        <v>16.2</v>
      </c>
      <c r="C42" s="244">
        <v>13.08</v>
      </c>
      <c r="D42" s="244">
        <v>10.52</v>
      </c>
      <c r="E42" s="244">
        <v>20.45</v>
      </c>
      <c r="F42" s="244">
        <v>16.760000000000002</v>
      </c>
      <c r="G42" s="244">
        <v>14.18</v>
      </c>
      <c r="H42" s="244">
        <v>16.73</v>
      </c>
      <c r="I42" s="244">
        <v>13.67</v>
      </c>
      <c r="J42" s="244">
        <v>11.32</v>
      </c>
    </row>
    <row r="43" spans="1:10" x14ac:dyDescent="0.2">
      <c r="A43" s="242">
        <f t="shared" si="0"/>
        <v>37</v>
      </c>
      <c r="B43" s="243">
        <v>16.690000000000001</v>
      </c>
      <c r="C43" s="243">
        <v>13.81</v>
      </c>
      <c r="D43" s="243">
        <v>10.91</v>
      </c>
      <c r="E43" s="243">
        <v>21.08</v>
      </c>
      <c r="F43" s="243">
        <v>17.670000000000002</v>
      </c>
      <c r="G43" s="243">
        <v>14.71</v>
      </c>
      <c r="H43" s="243">
        <v>17.260000000000002</v>
      </c>
      <c r="I43" s="243">
        <v>14.43</v>
      </c>
      <c r="J43" s="243">
        <v>11.74</v>
      </c>
    </row>
    <row r="44" spans="1:10" x14ac:dyDescent="0.2">
      <c r="A44" s="239">
        <f t="shared" si="0"/>
        <v>38</v>
      </c>
      <c r="B44" s="244">
        <v>17.18</v>
      </c>
      <c r="C44" s="244">
        <v>14.56</v>
      </c>
      <c r="D44" s="244">
        <v>11.31</v>
      </c>
      <c r="E44" s="244">
        <v>21.73</v>
      </c>
      <c r="F44" s="244">
        <v>18.62</v>
      </c>
      <c r="G44" s="244">
        <v>15.26</v>
      </c>
      <c r="H44" s="244">
        <v>17.8</v>
      </c>
      <c r="I44" s="244">
        <v>15.21</v>
      </c>
      <c r="J44" s="244">
        <v>12.17</v>
      </c>
    </row>
    <row r="45" spans="1:10" x14ac:dyDescent="0.2">
      <c r="A45" s="242">
        <f t="shared" si="0"/>
        <v>39</v>
      </c>
      <c r="B45" s="243">
        <v>17.71</v>
      </c>
      <c r="C45" s="243">
        <v>15.35</v>
      </c>
      <c r="D45" s="243">
        <v>11.73</v>
      </c>
      <c r="E45" s="243">
        <v>22.41</v>
      </c>
      <c r="F45" s="243">
        <v>19.62</v>
      </c>
      <c r="G45" s="243">
        <v>15.83</v>
      </c>
      <c r="H45" s="243">
        <v>18.36</v>
      </c>
      <c r="I45" s="243">
        <v>16.04</v>
      </c>
      <c r="J45" s="243">
        <v>12.62</v>
      </c>
    </row>
    <row r="46" spans="1:10" x14ac:dyDescent="0.2">
      <c r="A46" s="239">
        <f t="shared" si="0"/>
        <v>40</v>
      </c>
      <c r="B46" s="244">
        <v>18.23</v>
      </c>
      <c r="C46" s="244">
        <v>16.18</v>
      </c>
      <c r="D46" s="244">
        <v>12.17</v>
      </c>
      <c r="E46" s="244">
        <v>23.09</v>
      </c>
      <c r="F46" s="244">
        <v>20.67</v>
      </c>
      <c r="G46" s="244">
        <v>16.43</v>
      </c>
      <c r="H46" s="244">
        <v>18.93</v>
      </c>
      <c r="I46" s="244">
        <v>16.91</v>
      </c>
      <c r="J46" s="244">
        <v>13.09</v>
      </c>
    </row>
    <row r="47" spans="1:10" x14ac:dyDescent="0.2">
      <c r="A47" s="242">
        <f t="shared" si="0"/>
        <v>41</v>
      </c>
      <c r="B47" s="243">
        <v>18.77</v>
      </c>
      <c r="C47" s="243">
        <v>17.079999999999998</v>
      </c>
      <c r="D47" s="243">
        <v>12.63</v>
      </c>
      <c r="E47" s="243">
        <v>23.8</v>
      </c>
      <c r="F47" s="243">
        <v>21.79</v>
      </c>
      <c r="G47" s="243">
        <v>17.05</v>
      </c>
      <c r="H47" s="243">
        <v>19.510000000000002</v>
      </c>
      <c r="I47" s="243">
        <v>17.84</v>
      </c>
      <c r="J47" s="243">
        <v>13.58</v>
      </c>
    </row>
    <row r="48" spans="1:10" x14ac:dyDescent="0.2">
      <c r="A48" s="239">
        <f t="shared" si="0"/>
        <v>42</v>
      </c>
      <c r="B48" s="244">
        <v>19.34</v>
      </c>
      <c r="C48" s="244">
        <v>18.010000000000002</v>
      </c>
      <c r="D48" s="244">
        <v>13.1</v>
      </c>
      <c r="E48" s="244">
        <v>24.54</v>
      </c>
      <c r="F48" s="244">
        <v>22.96</v>
      </c>
      <c r="G48" s="244">
        <v>17.690000000000001</v>
      </c>
      <c r="H48" s="244">
        <v>20.13</v>
      </c>
      <c r="I48" s="244">
        <v>18.809999999999999</v>
      </c>
      <c r="J48" s="244">
        <v>14.08</v>
      </c>
    </row>
    <row r="49" spans="1:11" x14ac:dyDescent="0.2">
      <c r="A49" s="242">
        <f t="shared" si="0"/>
        <v>43</v>
      </c>
      <c r="B49" s="243">
        <v>19.920000000000002</v>
      </c>
      <c r="C49" s="243">
        <v>18.989999999999998</v>
      </c>
      <c r="D49" s="243">
        <v>13.59</v>
      </c>
      <c r="E49" s="243">
        <v>25.29</v>
      </c>
      <c r="F49" s="243">
        <v>24.2</v>
      </c>
      <c r="G49" s="243">
        <v>18.36</v>
      </c>
      <c r="H49" s="243">
        <v>20.75</v>
      </c>
      <c r="I49" s="243">
        <v>19.84</v>
      </c>
      <c r="J49" s="243">
        <v>14.6</v>
      </c>
    </row>
    <row r="50" spans="1:11" s="248" customFormat="1" x14ac:dyDescent="0.2">
      <c r="A50" s="245">
        <f t="shared" si="0"/>
        <v>44</v>
      </c>
      <c r="B50" s="246">
        <v>20.52</v>
      </c>
      <c r="C50" s="246">
        <v>20.04</v>
      </c>
      <c r="D50" s="246">
        <v>14.09</v>
      </c>
      <c r="E50" s="246">
        <v>26.08</v>
      </c>
      <c r="F50" s="246">
        <v>25.51</v>
      </c>
      <c r="G50" s="246">
        <v>19.05</v>
      </c>
      <c r="H50" s="246">
        <v>21.41</v>
      </c>
      <c r="I50" s="246">
        <v>20.93</v>
      </c>
      <c r="J50" s="246">
        <v>15.14</v>
      </c>
      <c r="K50" s="247"/>
    </row>
    <row r="51" spans="1:11" x14ac:dyDescent="0.2">
      <c r="A51" s="242">
        <f t="shared" si="0"/>
        <v>45</v>
      </c>
      <c r="B51" s="243">
        <v>21.13</v>
      </c>
      <c r="C51" s="243">
        <v>21.13</v>
      </c>
      <c r="D51" s="243">
        <v>14.62</v>
      </c>
      <c r="E51" s="243">
        <v>26.88</v>
      </c>
      <c r="F51" s="243">
        <v>26.88</v>
      </c>
      <c r="G51" s="243">
        <v>19.760000000000002</v>
      </c>
      <c r="H51" s="243">
        <v>22.07</v>
      </c>
      <c r="I51" s="243">
        <v>22.07</v>
      </c>
      <c r="J51" s="243">
        <v>15.7</v>
      </c>
    </row>
    <row r="52" spans="1:11" s="248" customFormat="1" x14ac:dyDescent="0.2">
      <c r="A52" s="245">
        <f t="shared" si="0"/>
        <v>46</v>
      </c>
      <c r="B52" s="246">
        <v>21.74</v>
      </c>
      <c r="C52" s="246">
        <v>22.93</v>
      </c>
      <c r="D52" s="246">
        <v>15.19</v>
      </c>
      <c r="E52" s="246">
        <v>27.68</v>
      </c>
      <c r="F52" s="246">
        <v>29.19</v>
      </c>
      <c r="G52" s="246">
        <v>20.57</v>
      </c>
      <c r="H52" s="246">
        <v>22.74</v>
      </c>
      <c r="I52" s="246">
        <v>23.99</v>
      </c>
      <c r="J52" s="246">
        <v>16.34</v>
      </c>
      <c r="K52" s="247"/>
    </row>
    <row r="53" spans="1:11" x14ac:dyDescent="0.2">
      <c r="A53" s="242">
        <f t="shared" si="0"/>
        <v>47</v>
      </c>
      <c r="B53" s="243">
        <v>22.35</v>
      </c>
      <c r="C53" s="243">
        <v>24.87</v>
      </c>
      <c r="D53" s="243">
        <v>15.79</v>
      </c>
      <c r="E53" s="243">
        <v>28.49</v>
      </c>
      <c r="F53" s="243">
        <v>31.69</v>
      </c>
      <c r="G53" s="243">
        <v>21.42</v>
      </c>
      <c r="H53" s="243">
        <v>23.41</v>
      </c>
      <c r="I53" s="243">
        <v>26.06</v>
      </c>
      <c r="J53" s="243">
        <v>17</v>
      </c>
    </row>
    <row r="54" spans="1:11" s="248" customFormat="1" x14ac:dyDescent="0.2">
      <c r="A54" s="245">
        <f t="shared" si="0"/>
        <v>48</v>
      </c>
      <c r="B54" s="246">
        <v>22.99</v>
      </c>
      <c r="C54" s="246">
        <v>26.98</v>
      </c>
      <c r="D54" s="246">
        <v>16.41</v>
      </c>
      <c r="E54" s="246">
        <v>29.33</v>
      </c>
      <c r="F54" s="246">
        <v>34.409999999999997</v>
      </c>
      <c r="G54" s="246">
        <v>22.3</v>
      </c>
      <c r="H54" s="246">
        <v>24.12</v>
      </c>
      <c r="I54" s="246">
        <v>28.33</v>
      </c>
      <c r="J54" s="246">
        <v>17.7</v>
      </c>
      <c r="K54" s="247"/>
    </row>
    <row r="55" spans="1:11" x14ac:dyDescent="0.2">
      <c r="A55" s="242">
        <f t="shared" si="0"/>
        <v>49</v>
      </c>
      <c r="B55" s="243">
        <v>23.66</v>
      </c>
      <c r="C55" s="243">
        <v>29.28</v>
      </c>
      <c r="D55" s="243">
        <v>17.059999999999999</v>
      </c>
      <c r="E55" s="243">
        <v>30.2</v>
      </c>
      <c r="F55" s="243">
        <v>37.369999999999997</v>
      </c>
      <c r="G55" s="243">
        <v>23.21</v>
      </c>
      <c r="H55" s="243">
        <v>24.85</v>
      </c>
      <c r="I55" s="243">
        <v>30.79</v>
      </c>
      <c r="J55" s="243">
        <v>18.420000000000002</v>
      </c>
    </row>
    <row r="56" spans="1:11" s="248" customFormat="1" x14ac:dyDescent="0.2">
      <c r="A56" s="245">
        <f t="shared" si="0"/>
        <v>50</v>
      </c>
      <c r="B56" s="246">
        <v>24.33</v>
      </c>
      <c r="C56" s="246">
        <v>31.77</v>
      </c>
      <c r="D56" s="246">
        <v>17.73</v>
      </c>
      <c r="E56" s="246">
        <v>31.09</v>
      </c>
      <c r="F56" s="246">
        <v>40.590000000000003</v>
      </c>
      <c r="G56" s="246">
        <v>24.16</v>
      </c>
      <c r="H56" s="246">
        <v>25.59</v>
      </c>
      <c r="I56" s="246">
        <v>33.47</v>
      </c>
      <c r="J56" s="246">
        <v>19.170000000000002</v>
      </c>
      <c r="K56" s="247"/>
    </row>
    <row r="57" spans="1:11" x14ac:dyDescent="0.2">
      <c r="A57" s="242">
        <f t="shared" si="0"/>
        <v>51</v>
      </c>
      <c r="B57" s="243">
        <v>25.03</v>
      </c>
      <c r="C57" s="259" t="s">
        <v>33</v>
      </c>
      <c r="D57" s="243">
        <v>18.420000000000002</v>
      </c>
      <c r="E57" s="243">
        <v>32.01</v>
      </c>
      <c r="F57" s="259" t="s">
        <v>33</v>
      </c>
      <c r="G57" s="243">
        <v>25.16</v>
      </c>
      <c r="H57" s="243">
        <v>26.36</v>
      </c>
      <c r="I57" s="259" t="s">
        <v>33</v>
      </c>
      <c r="J57" s="243">
        <v>19.95</v>
      </c>
    </row>
    <row r="58" spans="1:11" s="248" customFormat="1" x14ac:dyDescent="0.2">
      <c r="A58" s="245">
        <f t="shared" si="0"/>
        <v>52</v>
      </c>
      <c r="B58" s="246">
        <v>25.75</v>
      </c>
      <c r="C58" s="259" t="s">
        <v>33</v>
      </c>
      <c r="D58" s="246">
        <v>19.149999999999999</v>
      </c>
      <c r="E58" s="246">
        <v>32.96</v>
      </c>
      <c r="F58" s="259" t="s">
        <v>33</v>
      </c>
      <c r="G58" s="246">
        <v>26.19</v>
      </c>
      <c r="H58" s="246">
        <v>27.16</v>
      </c>
      <c r="I58" s="259" t="s">
        <v>33</v>
      </c>
      <c r="J58" s="246">
        <v>20.76</v>
      </c>
      <c r="K58" s="247"/>
    </row>
    <row r="59" spans="1:11" x14ac:dyDescent="0.2">
      <c r="A59" s="242">
        <f t="shared" si="0"/>
        <v>53</v>
      </c>
      <c r="B59" s="243">
        <v>26.49</v>
      </c>
      <c r="C59" s="259" t="s">
        <v>33</v>
      </c>
      <c r="D59" s="243">
        <v>19.899999999999999</v>
      </c>
      <c r="E59" s="243">
        <v>33.94</v>
      </c>
      <c r="F59" s="259" t="s">
        <v>33</v>
      </c>
      <c r="G59" s="243">
        <v>27.27</v>
      </c>
      <c r="H59" s="243">
        <v>27.98</v>
      </c>
      <c r="I59" s="259" t="s">
        <v>33</v>
      </c>
      <c r="J59" s="243">
        <v>21.61</v>
      </c>
    </row>
    <row r="60" spans="1:11" s="248" customFormat="1" x14ac:dyDescent="0.2">
      <c r="A60" s="245">
        <f t="shared" si="0"/>
        <v>54</v>
      </c>
      <c r="B60" s="246">
        <v>27.24</v>
      </c>
      <c r="C60" s="259" t="s">
        <v>33</v>
      </c>
      <c r="D60" s="246">
        <v>20.69</v>
      </c>
      <c r="E60" s="246">
        <v>34.93</v>
      </c>
      <c r="F60" s="259" t="s">
        <v>33</v>
      </c>
      <c r="G60" s="246">
        <v>28.39</v>
      </c>
      <c r="H60" s="246">
        <v>28.82</v>
      </c>
      <c r="I60" s="259" t="s">
        <v>33</v>
      </c>
      <c r="J60" s="246">
        <v>22.49</v>
      </c>
      <c r="K60" s="247"/>
    </row>
    <row r="61" spans="1:11" x14ac:dyDescent="0.2">
      <c r="A61" s="242">
        <f t="shared" si="0"/>
        <v>55</v>
      </c>
      <c r="B61" s="243">
        <v>28.03</v>
      </c>
      <c r="C61" s="259" t="s">
        <v>33</v>
      </c>
      <c r="D61" s="243">
        <v>21.5</v>
      </c>
      <c r="E61" s="243">
        <v>35.97</v>
      </c>
      <c r="F61" s="259" t="s">
        <v>33</v>
      </c>
      <c r="G61" s="243">
        <v>29.56</v>
      </c>
      <c r="H61" s="243">
        <v>29.69</v>
      </c>
      <c r="I61" s="259" t="s">
        <v>33</v>
      </c>
      <c r="J61" s="243">
        <v>23.41</v>
      </c>
    </row>
    <row r="62" spans="1:11" s="248" customFormat="1" x14ac:dyDescent="0.2">
      <c r="A62" s="245">
        <f t="shared" si="0"/>
        <v>56</v>
      </c>
      <c r="B62" s="246">
        <v>28.96</v>
      </c>
      <c r="C62" s="259" t="s">
        <v>33</v>
      </c>
      <c r="D62" s="246">
        <v>22.47</v>
      </c>
      <c r="E62" s="246">
        <v>37.450000000000003</v>
      </c>
      <c r="F62" s="259" t="s">
        <v>33</v>
      </c>
      <c r="G62" s="246">
        <v>31.1</v>
      </c>
      <c r="H62" s="246">
        <v>30.85</v>
      </c>
      <c r="I62" s="259" t="s">
        <v>33</v>
      </c>
      <c r="J62" s="246">
        <v>24.62</v>
      </c>
      <c r="K62" s="247"/>
    </row>
    <row r="63" spans="1:11" x14ac:dyDescent="0.2">
      <c r="A63" s="242">
        <f t="shared" si="0"/>
        <v>57</v>
      </c>
      <c r="B63" s="243">
        <v>29.92</v>
      </c>
      <c r="C63" s="259" t="s">
        <v>33</v>
      </c>
      <c r="D63" s="243">
        <v>23.49</v>
      </c>
      <c r="E63" s="243">
        <v>39</v>
      </c>
      <c r="F63" s="259" t="s">
        <v>33</v>
      </c>
      <c r="G63" s="243">
        <v>32.72</v>
      </c>
      <c r="H63" s="243">
        <v>32.06</v>
      </c>
      <c r="I63" s="259" t="s">
        <v>33</v>
      </c>
      <c r="J63" s="243">
        <v>25.9</v>
      </c>
    </row>
    <row r="64" spans="1:11" s="248" customFormat="1" x14ac:dyDescent="0.2">
      <c r="A64" s="245">
        <f t="shared" si="0"/>
        <v>58</v>
      </c>
      <c r="B64" s="246">
        <v>30.9</v>
      </c>
      <c r="C64" s="259" t="s">
        <v>33</v>
      </c>
      <c r="D64" s="246">
        <v>24.56</v>
      </c>
      <c r="E64" s="246">
        <v>40.590000000000003</v>
      </c>
      <c r="F64" s="259" t="s">
        <v>33</v>
      </c>
      <c r="G64" s="246">
        <v>34.43</v>
      </c>
      <c r="H64" s="246">
        <v>33.299999999999997</v>
      </c>
      <c r="I64" s="259" t="s">
        <v>33</v>
      </c>
      <c r="J64" s="246">
        <v>27.24</v>
      </c>
      <c r="K64" s="247"/>
    </row>
    <row r="65" spans="1:11" x14ac:dyDescent="0.2">
      <c r="A65" s="242">
        <f t="shared" si="0"/>
        <v>59</v>
      </c>
      <c r="B65" s="243">
        <v>31.93</v>
      </c>
      <c r="C65" s="259" t="s">
        <v>33</v>
      </c>
      <c r="D65" s="243">
        <v>25.68</v>
      </c>
      <c r="E65" s="243">
        <v>42.27</v>
      </c>
      <c r="F65" s="259" t="s">
        <v>33</v>
      </c>
      <c r="G65" s="243">
        <v>36.229999999999997</v>
      </c>
      <c r="H65" s="243">
        <v>34.6</v>
      </c>
      <c r="I65" s="259" t="s">
        <v>33</v>
      </c>
      <c r="J65" s="243">
        <v>28.65</v>
      </c>
    </row>
    <row r="66" spans="1:11" s="248" customFormat="1" x14ac:dyDescent="0.2">
      <c r="A66" s="245">
        <f t="shared" si="0"/>
        <v>60</v>
      </c>
      <c r="B66" s="246">
        <v>32.99</v>
      </c>
      <c r="C66" s="259" t="s">
        <v>33</v>
      </c>
      <c r="D66" s="246">
        <v>26.84</v>
      </c>
      <c r="E66" s="246">
        <v>44.01</v>
      </c>
      <c r="F66" s="259" t="s">
        <v>33</v>
      </c>
      <c r="G66" s="246">
        <v>38.119999999999997</v>
      </c>
      <c r="H66" s="246">
        <v>35.96</v>
      </c>
      <c r="I66" s="259" t="s">
        <v>33</v>
      </c>
      <c r="J66" s="246">
        <v>30.13</v>
      </c>
      <c r="K66" s="247"/>
    </row>
    <row r="67" spans="1:11" x14ac:dyDescent="0.2">
      <c r="A67" s="242">
        <f t="shared" si="0"/>
        <v>61</v>
      </c>
      <c r="B67" s="243">
        <v>34.08</v>
      </c>
      <c r="C67" s="259" t="s">
        <v>33</v>
      </c>
      <c r="D67" s="243">
        <v>28.06</v>
      </c>
      <c r="E67" s="243">
        <v>45.82</v>
      </c>
      <c r="F67" s="259" t="s">
        <v>33</v>
      </c>
      <c r="G67" s="243">
        <v>40.11</v>
      </c>
      <c r="H67" s="243">
        <v>37.36</v>
      </c>
      <c r="I67" s="259" t="s">
        <v>33</v>
      </c>
      <c r="J67" s="243">
        <v>31.69</v>
      </c>
    </row>
    <row r="68" spans="1:11" s="248" customFormat="1" x14ac:dyDescent="0.2">
      <c r="A68" s="245">
        <f t="shared" si="0"/>
        <v>62</v>
      </c>
      <c r="B68" s="246">
        <v>35.21</v>
      </c>
      <c r="C68" s="259" t="s">
        <v>33</v>
      </c>
      <c r="D68" s="246">
        <v>29.34</v>
      </c>
      <c r="E68" s="246">
        <v>47.72</v>
      </c>
      <c r="F68" s="259" t="s">
        <v>33</v>
      </c>
      <c r="G68" s="246">
        <v>42.2</v>
      </c>
      <c r="H68" s="246">
        <v>38.83</v>
      </c>
      <c r="I68" s="259" t="s">
        <v>33</v>
      </c>
      <c r="J68" s="246">
        <v>33.340000000000003</v>
      </c>
      <c r="K68" s="247"/>
    </row>
    <row r="69" spans="1:11" x14ac:dyDescent="0.2">
      <c r="A69" s="242">
        <f t="shared" si="0"/>
        <v>63</v>
      </c>
      <c r="B69" s="243">
        <v>36.369999999999997</v>
      </c>
      <c r="C69" s="259" t="s">
        <v>33</v>
      </c>
      <c r="D69" s="243">
        <v>30.67</v>
      </c>
      <c r="E69" s="243">
        <v>49.67</v>
      </c>
      <c r="F69" s="259" t="s">
        <v>33</v>
      </c>
      <c r="G69" s="243">
        <v>44.41</v>
      </c>
      <c r="H69" s="243">
        <v>40.340000000000003</v>
      </c>
      <c r="I69" s="259" t="s">
        <v>33</v>
      </c>
      <c r="J69" s="243">
        <v>35.07</v>
      </c>
    </row>
    <row r="70" spans="1:11" s="248" customFormat="1" x14ac:dyDescent="0.2">
      <c r="A70" s="245">
        <f t="shared" si="0"/>
        <v>64</v>
      </c>
      <c r="B70" s="246">
        <v>37.58</v>
      </c>
      <c r="C70" s="259" t="s">
        <v>33</v>
      </c>
      <c r="D70" s="246">
        <v>32.06</v>
      </c>
      <c r="E70" s="246">
        <v>51.72</v>
      </c>
      <c r="F70" s="259" t="s">
        <v>33</v>
      </c>
      <c r="G70" s="246">
        <v>46.73</v>
      </c>
      <c r="H70" s="246">
        <v>41.92</v>
      </c>
      <c r="I70" s="259" t="s">
        <v>33</v>
      </c>
      <c r="J70" s="246">
        <v>36.89</v>
      </c>
      <c r="K70" s="247"/>
    </row>
    <row r="71" spans="1:11" x14ac:dyDescent="0.2">
      <c r="A71" s="242">
        <f t="shared" si="0"/>
        <v>65</v>
      </c>
      <c r="B71" s="243">
        <v>38.83</v>
      </c>
      <c r="C71" s="259" t="s">
        <v>33</v>
      </c>
      <c r="D71" s="243">
        <v>33.520000000000003</v>
      </c>
      <c r="E71" s="243">
        <v>53.86</v>
      </c>
      <c r="F71" s="259" t="s">
        <v>33</v>
      </c>
      <c r="G71" s="243">
        <v>49.17</v>
      </c>
      <c r="H71" s="243">
        <v>43.56</v>
      </c>
      <c r="I71" s="259" t="s">
        <v>33</v>
      </c>
      <c r="J71" s="243">
        <v>38.799999999999997</v>
      </c>
    </row>
    <row r="72" spans="1:11" s="248" customFormat="1" x14ac:dyDescent="0.2">
      <c r="A72" s="245">
        <f t="shared" si="0"/>
        <v>66</v>
      </c>
      <c r="B72" s="246">
        <v>41.2</v>
      </c>
      <c r="C72" s="259" t="s">
        <v>33</v>
      </c>
      <c r="D72" s="246">
        <v>35.96</v>
      </c>
      <c r="E72" s="246">
        <v>56.94</v>
      </c>
      <c r="F72" s="259" t="s">
        <v>33</v>
      </c>
      <c r="G72" s="246">
        <v>52.35</v>
      </c>
      <c r="H72" s="246">
        <v>46.43</v>
      </c>
      <c r="I72" s="259" t="s">
        <v>33</v>
      </c>
      <c r="J72" s="246">
        <v>41.73</v>
      </c>
      <c r="K72" s="247"/>
    </row>
    <row r="73" spans="1:11" x14ac:dyDescent="0.2">
      <c r="A73" s="242">
        <f t="shared" si="0"/>
        <v>67</v>
      </c>
      <c r="B73" s="243">
        <v>43.72</v>
      </c>
      <c r="C73" s="259" t="s">
        <v>33</v>
      </c>
      <c r="D73" s="243">
        <v>38.590000000000003</v>
      </c>
      <c r="E73" s="243">
        <v>60.21</v>
      </c>
      <c r="F73" s="259" t="s">
        <v>33</v>
      </c>
      <c r="G73" s="243">
        <v>55.76</v>
      </c>
      <c r="H73" s="243">
        <v>49.51</v>
      </c>
      <c r="I73" s="259" t="s">
        <v>33</v>
      </c>
      <c r="J73" s="243">
        <v>44.9</v>
      </c>
    </row>
    <row r="74" spans="1:11" s="248" customFormat="1" x14ac:dyDescent="0.2">
      <c r="A74" s="245">
        <f t="shared" si="0"/>
        <v>68</v>
      </c>
      <c r="B74" s="246">
        <v>46.39</v>
      </c>
      <c r="C74" s="259" t="s">
        <v>33</v>
      </c>
      <c r="D74" s="246">
        <v>41.41</v>
      </c>
      <c r="E74" s="246">
        <v>63.67</v>
      </c>
      <c r="F74" s="259" t="s">
        <v>33</v>
      </c>
      <c r="G74" s="246">
        <v>59.38</v>
      </c>
      <c r="H74" s="246">
        <v>52.78</v>
      </c>
      <c r="I74" s="259" t="s">
        <v>33</v>
      </c>
      <c r="J74" s="246">
        <v>48.3</v>
      </c>
      <c r="K74" s="247"/>
    </row>
    <row r="75" spans="1:11" x14ac:dyDescent="0.2">
      <c r="A75" s="242">
        <f t="shared" si="0"/>
        <v>69</v>
      </c>
      <c r="B75" s="243">
        <v>49.21</v>
      </c>
      <c r="C75" s="259" t="s">
        <v>33</v>
      </c>
      <c r="D75" s="243">
        <v>44.43</v>
      </c>
      <c r="E75" s="243">
        <v>67.31</v>
      </c>
      <c r="F75" s="259" t="s">
        <v>33</v>
      </c>
      <c r="G75" s="243">
        <v>63.22</v>
      </c>
      <c r="H75" s="243">
        <v>56.25</v>
      </c>
      <c r="I75" s="259" t="s">
        <v>33</v>
      </c>
      <c r="J75" s="243">
        <v>51.96</v>
      </c>
    </row>
    <row r="76" spans="1:11" s="248" customFormat="1" x14ac:dyDescent="0.2">
      <c r="A76" s="245">
        <f t="shared" si="0"/>
        <v>70</v>
      </c>
      <c r="B76" s="246">
        <v>52.2</v>
      </c>
      <c r="C76" s="259" t="s">
        <v>33</v>
      </c>
      <c r="D76" s="246">
        <v>47.66</v>
      </c>
      <c r="E76" s="246">
        <v>71.150000000000006</v>
      </c>
      <c r="F76" s="259" t="s">
        <v>33</v>
      </c>
      <c r="G76" s="246">
        <v>67.31</v>
      </c>
      <c r="H76" s="246">
        <v>59.96</v>
      </c>
      <c r="I76" s="259" t="s">
        <v>33</v>
      </c>
      <c r="J76" s="246">
        <v>55.88</v>
      </c>
      <c r="K76" s="247"/>
    </row>
    <row r="77" spans="1:11" x14ac:dyDescent="0.2">
      <c r="A77" s="242">
        <f t="shared" si="0"/>
        <v>71</v>
      </c>
      <c r="B77" s="243">
        <v>55.37</v>
      </c>
      <c r="C77" s="259" t="s">
        <v>33</v>
      </c>
      <c r="D77" s="243">
        <v>51.12</v>
      </c>
      <c r="E77" s="243">
        <v>75.209999999999994</v>
      </c>
      <c r="F77" s="259" t="s">
        <v>33</v>
      </c>
      <c r="G77" s="243">
        <v>71.66</v>
      </c>
      <c r="H77" s="243">
        <v>63.9</v>
      </c>
      <c r="I77" s="259" t="s">
        <v>33</v>
      </c>
      <c r="J77" s="243">
        <v>60.1</v>
      </c>
    </row>
    <row r="78" spans="1:11" s="248" customFormat="1" x14ac:dyDescent="0.2">
      <c r="A78" s="245">
        <f t="shared" si="0"/>
        <v>72</v>
      </c>
      <c r="B78" s="246">
        <v>58.79</v>
      </c>
      <c r="C78" s="259" t="s">
        <v>33</v>
      </c>
      <c r="D78" s="246">
        <v>54.9</v>
      </c>
      <c r="E78" s="246">
        <v>79.56</v>
      </c>
      <c r="F78" s="259" t="s">
        <v>33</v>
      </c>
      <c r="G78" s="246">
        <v>76.349999999999994</v>
      </c>
      <c r="H78" s="246">
        <v>68.16</v>
      </c>
      <c r="I78" s="259" t="s">
        <v>33</v>
      </c>
      <c r="J78" s="246">
        <v>64.7</v>
      </c>
      <c r="K78" s="247"/>
    </row>
    <row r="79" spans="1:11" x14ac:dyDescent="0.2">
      <c r="A79" s="242">
        <f t="shared" si="0"/>
        <v>73</v>
      </c>
      <c r="B79" s="243">
        <v>62.42</v>
      </c>
      <c r="C79" s="259" t="s">
        <v>33</v>
      </c>
      <c r="D79" s="243">
        <v>58.95</v>
      </c>
      <c r="E79" s="243">
        <v>84.15</v>
      </c>
      <c r="F79" s="259" t="s">
        <v>33</v>
      </c>
      <c r="G79" s="243">
        <v>81.34</v>
      </c>
      <c r="H79" s="243">
        <v>72.7</v>
      </c>
      <c r="I79" s="259" t="s">
        <v>33</v>
      </c>
      <c r="J79" s="243">
        <v>69.64</v>
      </c>
    </row>
    <row r="80" spans="1:11" s="248" customFormat="1" x14ac:dyDescent="0.2">
      <c r="A80" s="245">
        <f t="shared" si="0"/>
        <v>74</v>
      </c>
      <c r="B80" s="246">
        <v>66.27</v>
      </c>
      <c r="C80" s="259" t="s">
        <v>33</v>
      </c>
      <c r="D80" s="246">
        <v>63.3</v>
      </c>
      <c r="E80" s="246">
        <v>89.02</v>
      </c>
      <c r="F80" s="259" t="s">
        <v>33</v>
      </c>
      <c r="G80" s="246">
        <v>86.66</v>
      </c>
      <c r="H80" s="246">
        <v>77.540000000000006</v>
      </c>
      <c r="I80" s="259" t="s">
        <v>33</v>
      </c>
      <c r="J80" s="246">
        <v>74.97</v>
      </c>
      <c r="K80" s="247"/>
    </row>
    <row r="81" spans="1:10" x14ac:dyDescent="0.2">
      <c r="A81" s="242">
        <f t="shared" si="0"/>
        <v>75</v>
      </c>
      <c r="B81" s="243">
        <v>70.36</v>
      </c>
      <c r="C81" s="259" t="s">
        <v>33</v>
      </c>
      <c r="D81" s="243">
        <v>67.97</v>
      </c>
      <c r="E81" s="243">
        <v>94.16</v>
      </c>
      <c r="F81" s="259" t="s">
        <v>33</v>
      </c>
      <c r="G81" s="243">
        <v>92.33</v>
      </c>
      <c r="H81" s="243">
        <v>82.71</v>
      </c>
      <c r="I81" s="259" t="s">
        <v>33</v>
      </c>
      <c r="J81" s="243">
        <v>80.7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W55"/>
  <sheetViews>
    <sheetView showGridLines="0" showRowColHeaders="0" zoomScaleNormal="100" workbookViewId="0">
      <selection activeCell="E1" sqref="E1"/>
    </sheetView>
  </sheetViews>
  <sheetFormatPr defaultRowHeight="15" x14ac:dyDescent="0.2"/>
  <cols>
    <col min="1" max="1" width="3.33203125" customWidth="1"/>
    <col min="2" max="2" width="0.88671875" customWidth="1"/>
    <col min="3" max="3" width="11.77734375" customWidth="1"/>
    <col min="4" max="4" width="0.88671875" customWidth="1"/>
    <col min="5" max="5" width="11.77734375" customWidth="1"/>
    <col min="6" max="6" width="0.88671875" customWidth="1"/>
    <col min="7" max="7" width="11.77734375" customWidth="1"/>
    <col min="8" max="8" width="2.77734375" customWidth="1"/>
    <col min="9" max="9" width="11.77734375" customWidth="1"/>
    <col min="10" max="10" width="0.88671875" customWidth="1"/>
    <col min="11" max="11" width="11.77734375" customWidth="1"/>
    <col min="12" max="12" width="0.88671875" customWidth="1"/>
    <col min="13" max="13" width="11.77734375" customWidth="1"/>
    <col min="17" max="17" width="11.33203125" hidden="1" customWidth="1"/>
    <col min="18" max="18" width="23.44140625" hidden="1" customWidth="1"/>
    <col min="19" max="19" width="8.88671875" hidden="1" customWidth="1"/>
    <col min="20" max="20" width="10.77734375" hidden="1" customWidth="1"/>
    <col min="21" max="21" width="15.21875" hidden="1" customWidth="1"/>
    <col min="22" max="22" width="10.77734375" hidden="1" customWidth="1"/>
    <col min="23" max="23" width="15.21875" hidden="1" customWidth="1"/>
  </cols>
  <sheetData>
    <row r="1" spans="1:23" ht="15.75" x14ac:dyDescent="0.25">
      <c r="C1" s="342" t="s">
        <v>151</v>
      </c>
      <c r="D1" s="342"/>
      <c r="E1" s="347" t="s">
        <v>158</v>
      </c>
      <c r="F1" s="342"/>
      <c r="G1" s="342"/>
      <c r="H1" s="342"/>
      <c r="I1" s="342" t="s">
        <v>154</v>
      </c>
      <c r="J1" s="342"/>
      <c r="K1" s="349">
        <v>100000</v>
      </c>
      <c r="Q1" s="336"/>
      <c r="R1" s="336" t="s">
        <v>175</v>
      </c>
      <c r="S1" s="341" t="s">
        <v>176</v>
      </c>
      <c r="T1" s="336"/>
      <c r="U1" s="336" t="s">
        <v>183</v>
      </c>
      <c r="V1" s="336" t="s">
        <v>176</v>
      </c>
      <c r="W1" s="336" t="s">
        <v>183</v>
      </c>
    </row>
    <row r="2" spans="1:23" ht="15.75" x14ac:dyDescent="0.25">
      <c r="C2" s="342" t="s">
        <v>152</v>
      </c>
      <c r="D2" s="342"/>
      <c r="E2" s="348">
        <v>20</v>
      </c>
      <c r="F2" s="342"/>
      <c r="G2" s="342"/>
      <c r="H2" s="342"/>
      <c r="I2" s="342" t="s">
        <v>155</v>
      </c>
      <c r="J2" s="342"/>
      <c r="K2" s="349">
        <v>250000</v>
      </c>
      <c r="Q2" s="336" t="s">
        <v>159</v>
      </c>
      <c r="R2" s="336" t="str">
        <f>IF($E$2=10,"10_50K!$A$7:$A$77",IF($E$2=15,"15_50K!$A$7:$A$77",IF($E$2=20,"20_50K!$A$7:$A$77","30_50K!$A$7:$A$77")))</f>
        <v>20_50K!$A$7:$A$77</v>
      </c>
      <c r="S2" s="336" t="s">
        <v>177</v>
      </c>
      <c r="T2" s="336" t="s">
        <v>179</v>
      </c>
      <c r="U2" s="336" t="str">
        <f>IF($E$1="Ultra-Select",CONCATENATE(LEFT($R2,7),$T$2),IF($E$1="Super-Select",CONCATENATE(LEFT($R2,7),$T$3),IF($E$1="Select",CONCATENATE(LEFT($R2,7),$T$4),CONCATENATE(LEFT($R2,7),$T$5))))</f>
        <v>20_50K!$B$7:$B$77</v>
      </c>
      <c r="V2" s="336" t="s">
        <v>185</v>
      </c>
      <c r="W2" s="336" t="str">
        <f>IF($E$1="Ultra-Select",CONCATENATE(LEFT($R2,7),$V$2),IF($E$1="Super-Select",CONCATENATE(LEFT($R2,7),$V$3),IF($E$1="Select",CONCATENATE(LEFT($R2,7),$V$4),CONCATENATE(LEFT($R2,7),$V$5))))</f>
        <v>20_50K!$I$7:$I$77</v>
      </c>
    </row>
    <row r="3" spans="1:23" ht="15.75" x14ac:dyDescent="0.25">
      <c r="C3" s="342" t="s">
        <v>153</v>
      </c>
      <c r="D3" s="342"/>
      <c r="E3" s="347" t="s">
        <v>28</v>
      </c>
      <c r="F3" s="342"/>
      <c r="G3" s="342"/>
      <c r="H3" s="342"/>
      <c r="I3" s="342" t="s">
        <v>156</v>
      </c>
      <c r="J3" s="342"/>
      <c r="K3" s="349">
        <v>500000</v>
      </c>
      <c r="Q3" s="336" t="s">
        <v>163</v>
      </c>
      <c r="R3" s="336" t="str">
        <f>IF($E$2=10,"10_100K!$A$7:$A$77",IF($E$2=15,"15_100K!$A$7:$A$77",IF($E$2=20,"20_100K!$A$7:$A$77","30_100K!$A$7:$A$77")))</f>
        <v>20_100K!$A$7:$A$77</v>
      </c>
      <c r="S3" s="336" t="s">
        <v>178</v>
      </c>
      <c r="T3" s="336" t="s">
        <v>180</v>
      </c>
      <c r="U3" s="336" t="str">
        <f>IF($E$1="Ultra-Select",CONCATENATE(LEFT($R3,8),$T$2),IF($E$1="Super-Select",CONCATENATE(LEFT($R3,8),$T$3),IF($E$1="Select",CONCATENATE(LEFT($R3,8),$T$4),CONCATENATE(LEFT($R3,8),$T$5))))</f>
        <v>20_100K!$B$7:$B$77</v>
      </c>
      <c r="V3" s="336" t="s">
        <v>186</v>
      </c>
      <c r="W3" s="336" t="str">
        <f>IF($E$1="Ultra-Select",CONCATENATE(LEFT($R3,8),$V$2),IF($E$1="Super-Select",CONCATENATE(LEFT($R3,8),$V$3),IF($E$1="Select",CONCATENATE(LEFT($R3,8),$V$4),CONCATENATE(LEFT($R3,8),$V$5))))</f>
        <v>20_100K!$I$7:$I$77</v>
      </c>
    </row>
    <row r="4" spans="1:23" x14ac:dyDescent="0.2">
      <c r="Q4" s="336" t="s">
        <v>160</v>
      </c>
      <c r="R4" s="336" t="str">
        <f>IF($E$2=10,"10_250K!$A$7:$A$77",IF($E$2=15,"15_250K!$A$7:$A$77",IF($E$2=20,"20_250K!$A$7:$A$77","30_250K!$A$7:$A$77")))</f>
        <v>20_250K!$A$7:$A$77</v>
      </c>
      <c r="S4" s="336" t="s">
        <v>6</v>
      </c>
      <c r="T4" s="336" t="s">
        <v>181</v>
      </c>
      <c r="U4" s="336" t="str">
        <f>IF($E$1="Ultra-Select",CONCATENATE(LEFT($R4,8),$T$2),IF($E$1="Super-Select",CONCATENATE(LEFT($R4,8),$T$3),IF($E$1="Select",CONCATENATE(LEFT($R4,8),$T$4),CONCATENATE(LEFT($R4,8),$T$5))))</f>
        <v>20_250K!$B$7:$B$77</v>
      </c>
      <c r="V4" s="336" t="s">
        <v>187</v>
      </c>
      <c r="W4" s="336" t="str">
        <f>IF($E$1="Ultra-Select",CONCATENATE(LEFT($R4,8),$V$2),IF($E$1="Super-Select",CONCATENATE(LEFT($R4,8),$V$3),IF($E$1="Select",CONCATENATE(LEFT($R4,8),$V$4),CONCATENATE(LEFT($R4,8),$V$5))))</f>
        <v>20_250K!$I$7:$I$77</v>
      </c>
    </row>
    <row r="5" spans="1:23" ht="20.25" x14ac:dyDescent="0.3">
      <c r="A5" s="418" t="str">
        <f>Agency!B2</f>
        <v>Rosenkilde &amp; Associates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Q5" s="336" t="s">
        <v>161</v>
      </c>
      <c r="R5" s="336" t="str">
        <f>IF($E$2=10,"10_500K!$A$7:$A$77",IF($E$2=15,"15_500K!$A$7:$A$77",IF($E$2=20,"20_500K!$A$7:$A$77","30_500K!$A$7:$A$77")))</f>
        <v>20_500K!$A$7:$A$77</v>
      </c>
      <c r="S5" s="336" t="s">
        <v>7</v>
      </c>
      <c r="T5" s="336" t="s">
        <v>182</v>
      </c>
      <c r="U5" s="336" t="str">
        <f>IF($E$1="Ultra-Select",CONCATENATE(LEFT($R5,8),$T$2),IF($E$1="Super-Select",CONCATENATE(LEFT($R5,8),$T$3),IF($E$1="Select",CONCATENATE(LEFT($R5,8),$T$4),CONCATENATE(LEFT($R5,8),$T$5))))</f>
        <v>20_500K!$B$7:$B$77</v>
      </c>
      <c r="V5" s="336" t="s">
        <v>188</v>
      </c>
      <c r="W5" s="336" t="str">
        <f>IF($E$1="Ultra-Select",CONCATENATE(LEFT($R5,8),$V$2),IF($E$1="Super-Select",CONCATENATE(LEFT($R5,8),$V$3),IF($E$1="Select",CONCATENATE(LEFT($R5,8),$V$4),CONCATENATE(LEFT($R5,8),$V$5))))</f>
        <v>20_500K!$I$7:$I$77</v>
      </c>
    </row>
    <row r="6" spans="1:23" ht="15.75" customHeight="1" x14ac:dyDescent="0.3">
      <c r="A6" s="360"/>
      <c r="B6" s="376" t="str">
        <f>Agency!B4</f>
        <v>(800) 564-0169</v>
      </c>
      <c r="C6" s="423"/>
      <c r="D6" s="423"/>
      <c r="E6" s="423"/>
      <c r="F6" s="423"/>
      <c r="G6" s="376" t="str">
        <f>Agency!B3</f>
        <v>www.rarisk.com</v>
      </c>
      <c r="H6" s="376"/>
      <c r="I6" s="376"/>
      <c r="J6" s="376" t="str">
        <f>Agency!B5</f>
        <v>Fax: (410) 833-3564</v>
      </c>
      <c r="K6" s="376"/>
      <c r="L6" s="376"/>
      <c r="M6" s="376"/>
      <c r="Q6" s="336"/>
      <c r="R6" s="336"/>
      <c r="S6" s="336"/>
      <c r="T6" s="336"/>
      <c r="U6" s="336"/>
      <c r="V6" s="336"/>
      <c r="W6" s="336"/>
    </row>
    <row r="7" spans="1:23" ht="15.75" x14ac:dyDescent="0.25">
      <c r="A7" s="421" t="s">
        <v>157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Q7" s="336" t="s">
        <v>162</v>
      </c>
      <c r="R7" s="336" t="str">
        <f>IF(E2=10,"10_1M!$A$7:$A$77",IF(E2=15,"15_1M!$A$7:$A$77",IF(E2=20,"20_1M!$A$7:$A$77","30_1M!$A$7:$A$77")))</f>
        <v>20_1M!$A$7:$A$77</v>
      </c>
      <c r="U7" s="336" t="str">
        <f>IF($E$1="Ultra-Select",CONCATENATE(LEFT($R7,6),$T$2),IF($E$1="Super-Select",CONCATENATE(LEFT($R7,6),$T$3),IF($E$1="Select",CONCATENATE(LEFT($R7,6),$T$4),CONCATENATE(LEFT($R7,6),$T$5))))</f>
        <v>20_1M!$B$7:$B$77</v>
      </c>
      <c r="W7" s="336" t="str">
        <f>IF($E$1="Ultra-Select",CONCATENATE(LEFT($R7,6),$V$2),IF($E$1="Super-Select",CONCATENATE(LEFT($R7,6),$V$3),IF($E$1="Select",CONCATENATE(LEFT($R7,6),$V$4),CONCATENATE(LEFT($R7,6),$V$5))))</f>
        <v>20_1M!$I$7:$I$77</v>
      </c>
    </row>
    <row r="8" spans="1:23" ht="3.75" customHeight="1" x14ac:dyDescent="0.2">
      <c r="Q8" s="336"/>
      <c r="R8" s="336"/>
      <c r="U8" s="336"/>
    </row>
    <row r="9" spans="1:23" ht="15.75" x14ac:dyDescent="0.25">
      <c r="A9" s="376" t="str">
        <f>CONCATENATE($E$2," - YEAR GUARANTEED LEVEL TERM")</f>
        <v>20 - YEAR GUARANTEED LEVEL TERM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</row>
    <row r="10" spans="1:23" x14ac:dyDescent="0.2">
      <c r="A10" s="422" t="str">
        <f>CONCATENATE($E$1,", Non-Tobacco Rates")</f>
        <v>Ultra-Select, Non-Tobacco Rates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Q10" s="336"/>
      <c r="R10" s="336" t="s">
        <v>164</v>
      </c>
      <c r="S10" s="336"/>
    </row>
    <row r="11" spans="1:23" ht="14.25" customHeight="1" x14ac:dyDescent="0.2">
      <c r="C11" s="420" t="s">
        <v>1</v>
      </c>
      <c r="D11" s="420"/>
      <c r="E11" s="420"/>
      <c r="F11" s="420"/>
      <c r="G11" s="420"/>
      <c r="H11" s="248"/>
      <c r="I11" s="419" t="s">
        <v>150</v>
      </c>
      <c r="J11" s="419"/>
      <c r="K11" s="419"/>
      <c r="L11" s="419"/>
      <c r="M11" s="419"/>
      <c r="Q11" s="336" t="s">
        <v>158</v>
      </c>
      <c r="R11" s="336" t="s">
        <v>168</v>
      </c>
      <c r="S11" s="336"/>
    </row>
    <row r="12" spans="1:23" x14ac:dyDescent="0.2">
      <c r="C12" s="337">
        <f>K1</f>
        <v>100000</v>
      </c>
      <c r="E12" s="337">
        <f>K2</f>
        <v>250000</v>
      </c>
      <c r="G12" s="337">
        <f>K3</f>
        <v>500000</v>
      </c>
      <c r="I12" s="337">
        <f>K1</f>
        <v>100000</v>
      </c>
      <c r="K12" s="337">
        <f>K2</f>
        <v>250000</v>
      </c>
      <c r="M12" s="337">
        <f>K3</f>
        <v>500000</v>
      </c>
      <c r="Q12" s="336" t="s">
        <v>165</v>
      </c>
      <c r="R12" s="336" t="s">
        <v>169</v>
      </c>
      <c r="S12" s="336"/>
    </row>
    <row r="13" spans="1:23" x14ac:dyDescent="0.2">
      <c r="C13" s="416" t="str">
        <f>IF($E$3="Annual","Annual Premium",IF($E$3="Semi-Annual","Semi-Annual",IF($E$3="Quarterly","Quarterly Premium","Monthly, Check-Matic Premium")))</f>
        <v>Monthly, Check-Matic Premium</v>
      </c>
      <c r="D13" s="417"/>
      <c r="E13" s="417"/>
      <c r="F13" s="417"/>
      <c r="G13" s="417"/>
      <c r="I13" s="416" t="str">
        <f>IF($E$3="Annual","Annual Premium",IF($E$3="Semi-Annual","Semi-Annual",IF($E$3="Quarterly","Quarterly Premium","Monthly, Check-Matic Premium")))</f>
        <v>Monthly, Check-Matic Premium</v>
      </c>
      <c r="J13" s="417"/>
      <c r="K13" s="417"/>
      <c r="L13" s="417"/>
      <c r="M13" s="417"/>
      <c r="Q13" s="336" t="s">
        <v>6</v>
      </c>
      <c r="R13" s="336" t="s">
        <v>170</v>
      </c>
      <c r="S13" s="336"/>
    </row>
    <row r="14" spans="1:23" x14ac:dyDescent="0.2">
      <c r="A14">
        <v>21</v>
      </c>
      <c r="C14" s="352">
        <f t="shared" ref="C14:C43" ca="1" si="0">$R$24*((($K$1/1000)*(IF($K$1&gt;999999,LOOKUP($A14,INDIRECT($R$7),INDIRECT($U$7)),IF($K$1&gt;499999,LOOKUP($A14,INDIRECT($R$5),INDIRECT($U$5)),IF($K$1&gt;249999,LOOKUP($A14,INDIRECT($R$4),INDIRECT($U$4)),IF($K$1&gt;99999,LOOKUP($A14,INDIRECT($R$3),INDIRECT($U$3)),LOOKUP($A14,INDIRECT($R$2),INDIRECT($U$2))))))))+75)</f>
        <v>12.24</v>
      </c>
      <c r="D14" s="335"/>
      <c r="E14" s="352">
        <f t="shared" ref="E14:E43" ca="1" si="1">$R$24*((($K$2/1000)*(IF($K$2&gt;999999,LOOKUP($A14,INDIRECT($R$7),INDIRECT($U$7)),IF($K$2&gt;499999,LOOKUP($A14,INDIRECT($R$5),INDIRECT($U$5)),IF($K$2&gt;249999,LOOKUP($A14,INDIRECT($R$4),INDIRECT($U$4)),IF($K$2&gt;99999,LOOKUP($A14,INDIRECT($R$3),INDIRECT($U$3)),LOOKUP($A14,INDIRECT($R$2),INDIRECT($U$2))))))))+75)</f>
        <v>16.150000000000002</v>
      </c>
      <c r="F14" s="335"/>
      <c r="G14" s="352">
        <f t="shared" ref="G14:G43" ca="1" si="2">$R$24*((($K$3/1000)*(IF($K$3&gt;999999,LOOKUP($A14,INDIRECT($R$7),INDIRECT($U$7)),IF($K$3&gt;499999,LOOKUP($A14,INDIRECT($R$5),INDIRECT($U$5)),IF($K$3&gt;249999,LOOKUP($A14,INDIRECT($R$4),INDIRECT($U$4)),IF($K$3&gt;99999,LOOKUP($A14,INDIRECT($R$3),INDIRECT($U$3)),LOOKUP($A14,INDIRECT($R$2),INDIRECT($U$2))))))))+75)</f>
        <v>23.8</v>
      </c>
      <c r="I14" s="345">
        <f t="shared" ref="I14:I43" ca="1" si="3">$R$24*((($K$1/1000)*(IF($K$1&gt;999999,LOOKUP($A14,INDIRECT($R$7),INDIRECT($W$7)),IF($K$1&gt;499999,LOOKUP($A14,INDIRECT($R$5),INDIRECT($W$5)),IF($K$1&gt;249999,LOOKUP($A14,INDIRECT($R$4),INDIRECT($W$4)),IF($K$1&gt;99999,LOOKUP($A14,INDIRECT($R$3),INDIRECT($W$3)),LOOKUP($A14,INDIRECT($R$2),INDIRECT($W$2))))))))+75)</f>
        <v>10.965000000000002</v>
      </c>
      <c r="K14" s="345">
        <f t="shared" ref="K14:K43" ca="1" si="4">$R$24*((($K$2/1000)*(IF($K$2&gt;999999,LOOKUP($A14,INDIRECT($R$7),INDIRECT($W$7)),IF($K$2&gt;499999,LOOKUP($A14,INDIRECT($R$5),INDIRECT($W$5)),IF($K$2&gt;249999,LOOKUP($A14,INDIRECT($R$4),INDIRECT($W$4)),IF($K$2&gt;99999,LOOKUP($A14,INDIRECT($R$3),INDIRECT($W$3)),LOOKUP($A14,INDIRECT($R$2),INDIRECT($W$2))))))))+75)</f>
        <v>14.875000000000002</v>
      </c>
      <c r="M14" s="345">
        <f t="shared" ref="M14:M43" ca="1" si="5">$R$24*((($K$3/1000)*(IF($K$3&gt;999999,LOOKUP($A14,INDIRECT($R$7),INDIRECT($W$7)),IF($K$3&gt;499999,LOOKUP($A14,INDIRECT($R$5),INDIRECT($W$5)),IF($K$3&gt;249999,LOOKUP($A14,INDIRECT($R$4),INDIRECT($W$4)),IF($K$3&gt;99999,LOOKUP($A14,INDIRECT($R$3),INDIRECT($W$3)),LOOKUP($A14,INDIRECT($R$2),INDIRECT($W$2))))))))+75)</f>
        <v>20.400000000000002</v>
      </c>
      <c r="Q14" s="336" t="s">
        <v>7</v>
      </c>
      <c r="R14" s="336" t="s">
        <v>171</v>
      </c>
      <c r="S14" s="336"/>
    </row>
    <row r="15" spans="1:23" x14ac:dyDescent="0.2">
      <c r="A15">
        <f>A14+1</f>
        <v>22</v>
      </c>
      <c r="C15" s="344">
        <f t="shared" ca="1" si="0"/>
        <v>12.24</v>
      </c>
      <c r="D15" s="340"/>
      <c r="E15" s="339">
        <f t="shared" ca="1" si="1"/>
        <v>16.150000000000002</v>
      </c>
      <c r="F15" s="340"/>
      <c r="G15" s="339">
        <f t="shared" ca="1" si="2"/>
        <v>23.8</v>
      </c>
      <c r="I15" s="339">
        <f t="shared" ca="1" si="3"/>
        <v>10.965000000000002</v>
      </c>
      <c r="J15" s="248"/>
      <c r="K15" s="339">
        <f t="shared" ca="1" si="4"/>
        <v>14.875000000000002</v>
      </c>
      <c r="L15" s="248"/>
      <c r="M15" s="339">
        <f t="shared" ca="1" si="5"/>
        <v>20.400000000000002</v>
      </c>
      <c r="Q15" s="336" t="s">
        <v>116</v>
      </c>
      <c r="R15" s="336" t="s">
        <v>172</v>
      </c>
      <c r="S15" s="336"/>
    </row>
    <row r="16" spans="1:23" x14ac:dyDescent="0.2">
      <c r="A16">
        <f t="shared" ref="A16:A53" si="6">A15+1</f>
        <v>23</v>
      </c>
      <c r="C16" s="352">
        <f t="shared" ca="1" si="0"/>
        <v>12.24</v>
      </c>
      <c r="D16" s="340"/>
      <c r="E16" s="352">
        <f t="shared" ca="1" si="1"/>
        <v>16.150000000000002</v>
      </c>
      <c r="F16" s="340"/>
      <c r="G16" s="352">
        <f t="shared" ca="1" si="2"/>
        <v>23.8</v>
      </c>
      <c r="I16" s="345">
        <f t="shared" ca="1" si="3"/>
        <v>10.965000000000002</v>
      </c>
      <c r="K16" s="345">
        <f t="shared" ca="1" si="4"/>
        <v>14.875000000000002</v>
      </c>
      <c r="M16" s="345">
        <f t="shared" ca="1" si="5"/>
        <v>20.400000000000002</v>
      </c>
      <c r="Q16" s="336" t="s">
        <v>166</v>
      </c>
      <c r="R16" s="336" t="s">
        <v>173</v>
      </c>
      <c r="S16" s="336"/>
    </row>
    <row r="17" spans="1:19" x14ac:dyDescent="0.2">
      <c r="A17">
        <f t="shared" si="6"/>
        <v>24</v>
      </c>
      <c r="C17" s="339">
        <f t="shared" ca="1" si="0"/>
        <v>12.24</v>
      </c>
      <c r="D17" s="340"/>
      <c r="E17" s="339">
        <f t="shared" ca="1" si="1"/>
        <v>16.150000000000002</v>
      </c>
      <c r="F17" s="340"/>
      <c r="G17" s="339">
        <f t="shared" ca="1" si="2"/>
        <v>23.8</v>
      </c>
      <c r="I17" s="339">
        <f t="shared" ca="1" si="3"/>
        <v>10.965000000000002</v>
      </c>
      <c r="J17" s="248"/>
      <c r="K17" s="339">
        <f t="shared" ca="1" si="4"/>
        <v>14.875000000000002</v>
      </c>
      <c r="L17" s="248"/>
      <c r="M17" s="339">
        <f t="shared" ca="1" si="5"/>
        <v>20.400000000000002</v>
      </c>
      <c r="Q17" s="336" t="s">
        <v>167</v>
      </c>
      <c r="R17" s="336" t="s">
        <v>174</v>
      </c>
      <c r="S17" s="336"/>
    </row>
    <row r="18" spans="1:19" x14ac:dyDescent="0.2">
      <c r="A18">
        <f t="shared" si="6"/>
        <v>25</v>
      </c>
      <c r="C18" s="352">
        <f t="shared" ca="1" si="0"/>
        <v>12.24</v>
      </c>
      <c r="D18" s="340"/>
      <c r="E18" s="352">
        <f t="shared" ca="1" si="1"/>
        <v>16.150000000000002</v>
      </c>
      <c r="F18" s="340"/>
      <c r="G18" s="352">
        <f t="shared" ca="1" si="2"/>
        <v>23.8</v>
      </c>
      <c r="I18" s="345">
        <f t="shared" ca="1" si="3"/>
        <v>10.965000000000002</v>
      </c>
      <c r="K18" s="345">
        <f t="shared" ca="1" si="4"/>
        <v>14.875000000000002</v>
      </c>
      <c r="M18" s="345">
        <f t="shared" ca="1" si="5"/>
        <v>20.400000000000002</v>
      </c>
    </row>
    <row r="19" spans="1:19" x14ac:dyDescent="0.2">
      <c r="A19">
        <f t="shared" si="6"/>
        <v>26</v>
      </c>
      <c r="C19" s="339">
        <f t="shared" ca="1" si="0"/>
        <v>12.325000000000001</v>
      </c>
      <c r="D19" s="340"/>
      <c r="E19" s="339">
        <f t="shared" ca="1" si="1"/>
        <v>16.362500000000001</v>
      </c>
      <c r="F19" s="340"/>
      <c r="G19" s="339">
        <f t="shared" ca="1" si="2"/>
        <v>23.8</v>
      </c>
      <c r="I19" s="339">
        <f t="shared" ca="1" si="3"/>
        <v>11.05</v>
      </c>
      <c r="J19" s="248"/>
      <c r="K19" s="339">
        <f t="shared" ca="1" si="4"/>
        <v>15.0875</v>
      </c>
      <c r="L19" s="248"/>
      <c r="M19" s="339">
        <f t="shared" ca="1" si="5"/>
        <v>20.825000000000003</v>
      </c>
    </row>
    <row r="20" spans="1:19" x14ac:dyDescent="0.2">
      <c r="A20">
        <f t="shared" si="6"/>
        <v>27</v>
      </c>
      <c r="C20" s="352">
        <f t="shared" ca="1" si="0"/>
        <v>12.41</v>
      </c>
      <c r="D20" s="340"/>
      <c r="E20" s="352">
        <f t="shared" ca="1" si="1"/>
        <v>16.575000000000003</v>
      </c>
      <c r="F20" s="340"/>
      <c r="G20" s="352">
        <f t="shared" ca="1" si="2"/>
        <v>23.8</v>
      </c>
      <c r="I20" s="345">
        <f t="shared" ca="1" si="3"/>
        <v>11.135000000000002</v>
      </c>
      <c r="K20" s="345">
        <f t="shared" ca="1" si="4"/>
        <v>15.3</v>
      </c>
      <c r="M20" s="345">
        <f t="shared" ca="1" si="5"/>
        <v>21.25</v>
      </c>
      <c r="P20" s="346"/>
      <c r="Q20" s="343" t="s">
        <v>146</v>
      </c>
      <c r="R20" s="336">
        <v>1</v>
      </c>
    </row>
    <row r="21" spans="1:19" x14ac:dyDescent="0.2">
      <c r="A21">
        <f t="shared" si="6"/>
        <v>28</v>
      </c>
      <c r="C21" s="339">
        <f t="shared" ca="1" si="0"/>
        <v>12.495000000000001</v>
      </c>
      <c r="D21" s="340"/>
      <c r="E21" s="339">
        <f t="shared" ca="1" si="1"/>
        <v>17</v>
      </c>
      <c r="F21" s="340"/>
      <c r="G21" s="339">
        <f t="shared" ca="1" si="2"/>
        <v>24.225000000000001</v>
      </c>
      <c r="I21" s="339">
        <f t="shared" ca="1" si="3"/>
        <v>11.22</v>
      </c>
      <c r="J21" s="248"/>
      <c r="K21" s="339">
        <f t="shared" ca="1" si="4"/>
        <v>15.725000000000001</v>
      </c>
      <c r="L21" s="248"/>
      <c r="M21" s="339">
        <f t="shared" ca="1" si="5"/>
        <v>21.675000000000001</v>
      </c>
      <c r="Q21" s="338" t="s">
        <v>112</v>
      </c>
      <c r="R21" s="336">
        <v>0.51</v>
      </c>
    </row>
    <row r="22" spans="1:19" x14ac:dyDescent="0.2">
      <c r="A22">
        <f t="shared" si="6"/>
        <v>29</v>
      </c>
      <c r="C22" s="352">
        <f t="shared" ca="1" si="0"/>
        <v>12.58</v>
      </c>
      <c r="D22" s="340"/>
      <c r="E22" s="352">
        <f t="shared" ca="1" si="1"/>
        <v>17.425000000000001</v>
      </c>
      <c r="F22" s="340"/>
      <c r="G22" s="352">
        <f t="shared" ca="1" si="2"/>
        <v>24.650000000000002</v>
      </c>
      <c r="I22" s="345">
        <f t="shared" ca="1" si="3"/>
        <v>11.39</v>
      </c>
      <c r="K22" s="345">
        <f t="shared" ca="1" si="4"/>
        <v>16.150000000000002</v>
      </c>
      <c r="M22" s="345">
        <f t="shared" ca="1" si="5"/>
        <v>22.1</v>
      </c>
      <c r="Q22" s="338" t="s">
        <v>111</v>
      </c>
      <c r="R22" s="336">
        <v>0.26250000000000001</v>
      </c>
    </row>
    <row r="23" spans="1:19" x14ac:dyDescent="0.2">
      <c r="A23">
        <f t="shared" si="6"/>
        <v>30</v>
      </c>
      <c r="C23" s="339">
        <f t="shared" ca="1" si="0"/>
        <v>12.665000000000001</v>
      </c>
      <c r="D23" s="340"/>
      <c r="E23" s="339">
        <f t="shared" ca="1" si="1"/>
        <v>17.850000000000001</v>
      </c>
      <c r="F23" s="340"/>
      <c r="G23" s="339">
        <f t="shared" ca="1" si="2"/>
        <v>25.075000000000003</v>
      </c>
      <c r="I23" s="339">
        <f t="shared" ca="1" si="3"/>
        <v>11.56</v>
      </c>
      <c r="J23" s="248"/>
      <c r="K23" s="339">
        <f t="shared" ca="1" si="4"/>
        <v>16.575000000000003</v>
      </c>
      <c r="L23" s="248"/>
      <c r="M23" s="339">
        <f t="shared" ca="1" si="5"/>
        <v>22.525000000000002</v>
      </c>
      <c r="Q23" s="338" t="s">
        <v>28</v>
      </c>
      <c r="R23" s="336">
        <v>8.5000000000000006E-2</v>
      </c>
    </row>
    <row r="24" spans="1:19" x14ac:dyDescent="0.2">
      <c r="A24">
        <f t="shared" si="6"/>
        <v>31</v>
      </c>
      <c r="C24" s="352">
        <f t="shared" ca="1" si="0"/>
        <v>12.750000000000002</v>
      </c>
      <c r="D24" s="340"/>
      <c r="E24" s="352">
        <f t="shared" ca="1" si="1"/>
        <v>18.275000000000002</v>
      </c>
      <c r="F24" s="340"/>
      <c r="G24" s="352">
        <f t="shared" ca="1" si="2"/>
        <v>26.35</v>
      </c>
      <c r="I24" s="345">
        <f t="shared" ca="1" si="3"/>
        <v>11.73</v>
      </c>
      <c r="K24" s="345">
        <f t="shared" ca="1" si="4"/>
        <v>16.787500000000001</v>
      </c>
      <c r="M24" s="345">
        <f t="shared" ca="1" si="5"/>
        <v>23.375</v>
      </c>
      <c r="Q24" s="336" t="s">
        <v>184</v>
      </c>
      <c r="R24" s="336">
        <f>IF($E$3="Annual",1,IF($E$3="Semi-Annual",0.51,IF($E$3="Quarterly",0.2625,0.085)))</f>
        <v>8.5000000000000006E-2</v>
      </c>
    </row>
    <row r="25" spans="1:19" x14ac:dyDescent="0.2">
      <c r="A25">
        <f t="shared" si="6"/>
        <v>32</v>
      </c>
      <c r="C25" s="339">
        <f t="shared" ca="1" si="0"/>
        <v>12.835000000000001</v>
      </c>
      <c r="D25" s="340"/>
      <c r="E25" s="339">
        <f t="shared" ca="1" si="1"/>
        <v>18.700000000000003</v>
      </c>
      <c r="F25" s="340"/>
      <c r="G25" s="339">
        <f t="shared" ca="1" si="2"/>
        <v>27.625000000000004</v>
      </c>
      <c r="I25" s="339">
        <f t="shared" ca="1" si="3"/>
        <v>11.9</v>
      </c>
      <c r="J25" s="248"/>
      <c r="K25" s="339">
        <f t="shared" ca="1" si="4"/>
        <v>17</v>
      </c>
      <c r="L25" s="248"/>
      <c r="M25" s="339">
        <f t="shared" ca="1" si="5"/>
        <v>24.225000000000001</v>
      </c>
    </row>
    <row r="26" spans="1:19" x14ac:dyDescent="0.2">
      <c r="A26">
        <f t="shared" si="6"/>
        <v>33</v>
      </c>
      <c r="C26" s="352">
        <f t="shared" ca="1" si="0"/>
        <v>13.005000000000001</v>
      </c>
      <c r="D26" s="340"/>
      <c r="E26" s="352">
        <f t="shared" ca="1" si="1"/>
        <v>18.912500000000001</v>
      </c>
      <c r="F26" s="340"/>
      <c r="G26" s="352">
        <f t="shared" ca="1" si="2"/>
        <v>28.900000000000002</v>
      </c>
      <c r="I26" s="345">
        <f t="shared" ca="1" si="3"/>
        <v>11.985000000000001</v>
      </c>
      <c r="K26" s="345">
        <f t="shared" ca="1" si="4"/>
        <v>17.425000000000001</v>
      </c>
      <c r="M26" s="345">
        <f t="shared" ca="1" si="5"/>
        <v>25.500000000000004</v>
      </c>
    </row>
    <row r="27" spans="1:19" x14ac:dyDescent="0.2">
      <c r="A27">
        <f t="shared" si="6"/>
        <v>34</v>
      </c>
      <c r="C27" s="339">
        <f t="shared" ca="1" si="0"/>
        <v>13.175000000000001</v>
      </c>
      <c r="D27" s="340"/>
      <c r="E27" s="339">
        <f t="shared" ca="1" si="1"/>
        <v>19.125</v>
      </c>
      <c r="F27" s="340"/>
      <c r="G27" s="339">
        <f t="shared" ca="1" si="2"/>
        <v>30.175000000000001</v>
      </c>
      <c r="I27" s="339">
        <f t="shared" ca="1" si="3"/>
        <v>12.07</v>
      </c>
      <c r="K27" s="339">
        <f t="shared" ca="1" si="4"/>
        <v>17.850000000000001</v>
      </c>
      <c r="M27" s="339">
        <f t="shared" ca="1" si="5"/>
        <v>26.775000000000002</v>
      </c>
    </row>
    <row r="28" spans="1:19" x14ac:dyDescent="0.2">
      <c r="A28">
        <f t="shared" si="6"/>
        <v>35</v>
      </c>
      <c r="C28" s="352">
        <f t="shared" ca="1" si="0"/>
        <v>13.345000000000001</v>
      </c>
      <c r="D28" s="340"/>
      <c r="E28" s="352">
        <f t="shared" ca="1" si="1"/>
        <v>19.337500000000002</v>
      </c>
      <c r="F28" s="340"/>
      <c r="G28" s="352">
        <f t="shared" ca="1" si="2"/>
        <v>31.875000000000004</v>
      </c>
      <c r="I28" s="345">
        <f t="shared" ca="1" si="3"/>
        <v>12.155000000000001</v>
      </c>
      <c r="K28" s="345">
        <f t="shared" ca="1" si="4"/>
        <v>18.275000000000002</v>
      </c>
      <c r="M28" s="345">
        <f t="shared" ca="1" si="5"/>
        <v>28.05</v>
      </c>
    </row>
    <row r="29" spans="1:19" x14ac:dyDescent="0.2">
      <c r="A29">
        <f t="shared" si="6"/>
        <v>36</v>
      </c>
      <c r="C29" s="339">
        <f t="shared" ca="1" si="0"/>
        <v>13.940000000000001</v>
      </c>
      <c r="D29" s="340"/>
      <c r="E29" s="339">
        <f t="shared" ca="1" si="1"/>
        <v>20.400000000000002</v>
      </c>
      <c r="F29" s="340"/>
      <c r="G29" s="339">
        <f t="shared" ca="1" si="2"/>
        <v>34.425000000000004</v>
      </c>
      <c r="I29" s="339">
        <f t="shared" ca="1" si="3"/>
        <v>12.495000000000001</v>
      </c>
      <c r="K29" s="339">
        <f t="shared" ca="1" si="4"/>
        <v>19.125</v>
      </c>
      <c r="M29" s="339">
        <f t="shared" ca="1" si="5"/>
        <v>29.325000000000003</v>
      </c>
    </row>
    <row r="30" spans="1:19" x14ac:dyDescent="0.2">
      <c r="A30">
        <f t="shared" si="6"/>
        <v>37</v>
      </c>
      <c r="C30" s="352">
        <f t="shared" ca="1" si="0"/>
        <v>14.620000000000001</v>
      </c>
      <c r="D30" s="340"/>
      <c r="E30" s="352">
        <f t="shared" ca="1" si="1"/>
        <v>21.462500000000002</v>
      </c>
      <c r="F30" s="340"/>
      <c r="G30" s="352">
        <f t="shared" ca="1" si="2"/>
        <v>36.550000000000004</v>
      </c>
      <c r="I30" s="345">
        <f t="shared" ca="1" si="3"/>
        <v>12.920000000000002</v>
      </c>
      <c r="K30" s="345">
        <f t="shared" ca="1" si="4"/>
        <v>19.975000000000001</v>
      </c>
      <c r="M30" s="345">
        <f t="shared" ca="1" si="5"/>
        <v>31.025000000000002</v>
      </c>
    </row>
    <row r="31" spans="1:19" x14ac:dyDescent="0.2">
      <c r="A31">
        <f t="shared" si="6"/>
        <v>38</v>
      </c>
      <c r="C31" s="339">
        <f t="shared" ca="1" si="0"/>
        <v>15.3</v>
      </c>
      <c r="D31" s="340"/>
      <c r="E31" s="339">
        <f t="shared" ca="1" si="1"/>
        <v>22.737500000000001</v>
      </c>
      <c r="F31" s="340"/>
      <c r="G31" s="339">
        <f t="shared" ca="1" si="2"/>
        <v>39.1</v>
      </c>
      <c r="I31" s="339">
        <f t="shared" ca="1" si="3"/>
        <v>13.345000000000001</v>
      </c>
      <c r="K31" s="339">
        <f t="shared" ca="1" si="4"/>
        <v>20.825000000000003</v>
      </c>
      <c r="M31" s="339">
        <f t="shared" ca="1" si="5"/>
        <v>32.725000000000001</v>
      </c>
    </row>
    <row r="32" spans="1:19" x14ac:dyDescent="0.2">
      <c r="A32">
        <f t="shared" si="6"/>
        <v>39</v>
      </c>
      <c r="C32" s="352">
        <f t="shared" ca="1" si="0"/>
        <v>15.98</v>
      </c>
      <c r="D32" s="340"/>
      <c r="E32" s="352">
        <f t="shared" ca="1" si="1"/>
        <v>24.225000000000001</v>
      </c>
      <c r="F32" s="340"/>
      <c r="G32" s="352">
        <f t="shared" ca="1" si="2"/>
        <v>42.075000000000003</v>
      </c>
      <c r="I32" s="345">
        <f t="shared" ca="1" si="3"/>
        <v>13.770000000000001</v>
      </c>
      <c r="K32" s="345">
        <f t="shared" ca="1" si="4"/>
        <v>21.675000000000001</v>
      </c>
      <c r="M32" s="345">
        <f t="shared" ca="1" si="5"/>
        <v>34.425000000000004</v>
      </c>
    </row>
    <row r="33" spans="1:13" x14ac:dyDescent="0.2">
      <c r="A33">
        <f t="shared" si="6"/>
        <v>40</v>
      </c>
      <c r="C33" s="339">
        <f t="shared" ca="1" si="0"/>
        <v>16.66</v>
      </c>
      <c r="D33" s="340"/>
      <c r="E33" s="339">
        <f t="shared" ca="1" si="1"/>
        <v>25.925000000000001</v>
      </c>
      <c r="F33" s="340"/>
      <c r="G33" s="339">
        <f t="shared" ca="1" si="2"/>
        <v>44.625</v>
      </c>
      <c r="I33" s="339">
        <f t="shared" ca="1" si="3"/>
        <v>14.195</v>
      </c>
      <c r="K33" s="339">
        <f t="shared" ca="1" si="4"/>
        <v>22.737500000000001</v>
      </c>
      <c r="M33" s="339">
        <f t="shared" ca="1" si="5"/>
        <v>36.125</v>
      </c>
    </row>
    <row r="34" spans="1:13" x14ac:dyDescent="0.2">
      <c r="A34">
        <f t="shared" si="6"/>
        <v>41</v>
      </c>
      <c r="C34" s="352">
        <f t="shared" ca="1" si="0"/>
        <v>17.510000000000002</v>
      </c>
      <c r="D34" s="340"/>
      <c r="E34" s="352">
        <f t="shared" ca="1" si="1"/>
        <v>27.625000000000004</v>
      </c>
      <c r="F34" s="340"/>
      <c r="G34" s="352">
        <f t="shared" ca="1" si="2"/>
        <v>47.6</v>
      </c>
      <c r="I34" s="345">
        <f t="shared" ca="1" si="3"/>
        <v>14.620000000000001</v>
      </c>
      <c r="K34" s="345">
        <f t="shared" ca="1" si="4"/>
        <v>23.587500000000002</v>
      </c>
      <c r="M34" s="345">
        <f t="shared" ca="1" si="5"/>
        <v>37.825000000000003</v>
      </c>
    </row>
    <row r="35" spans="1:13" x14ac:dyDescent="0.2">
      <c r="A35">
        <f t="shared" si="6"/>
        <v>42</v>
      </c>
      <c r="C35" s="339">
        <f t="shared" ca="1" si="0"/>
        <v>18.275000000000002</v>
      </c>
      <c r="D35" s="340"/>
      <c r="E35" s="339">
        <f t="shared" ca="1" si="1"/>
        <v>29.750000000000004</v>
      </c>
      <c r="F35" s="340"/>
      <c r="G35" s="339">
        <f t="shared" ca="1" si="2"/>
        <v>50.575000000000003</v>
      </c>
      <c r="I35" s="339">
        <f t="shared" ca="1" si="3"/>
        <v>15.045000000000002</v>
      </c>
      <c r="K35" s="339">
        <f t="shared" ca="1" si="4"/>
        <v>24.4375</v>
      </c>
      <c r="M35" s="339">
        <f t="shared" ca="1" si="5"/>
        <v>39.525000000000006</v>
      </c>
    </row>
    <row r="36" spans="1:13" x14ac:dyDescent="0.2">
      <c r="A36">
        <f t="shared" si="6"/>
        <v>43</v>
      </c>
      <c r="C36" s="352">
        <f t="shared" ca="1" si="0"/>
        <v>19.040000000000003</v>
      </c>
      <c r="D36" s="340"/>
      <c r="E36" s="352">
        <f t="shared" ca="1" si="1"/>
        <v>31.662500000000001</v>
      </c>
      <c r="F36" s="340"/>
      <c r="G36" s="352">
        <f t="shared" ca="1" si="2"/>
        <v>53.550000000000004</v>
      </c>
      <c r="I36" s="345">
        <f t="shared" ca="1" si="3"/>
        <v>15.555000000000001</v>
      </c>
      <c r="K36" s="345">
        <f t="shared" ca="1" si="4"/>
        <v>25.287500000000001</v>
      </c>
      <c r="M36" s="345">
        <f t="shared" ca="1" si="5"/>
        <v>41.225000000000001</v>
      </c>
    </row>
    <row r="37" spans="1:13" x14ac:dyDescent="0.2">
      <c r="A37">
        <f t="shared" si="6"/>
        <v>44</v>
      </c>
      <c r="C37" s="339">
        <f t="shared" ca="1" si="0"/>
        <v>19.805</v>
      </c>
      <c r="D37" s="340"/>
      <c r="E37" s="339">
        <f t="shared" ca="1" si="1"/>
        <v>33.575000000000003</v>
      </c>
      <c r="F37" s="340"/>
      <c r="G37" s="339">
        <f t="shared" ca="1" si="2"/>
        <v>57.375000000000007</v>
      </c>
      <c r="I37" s="339">
        <f t="shared" ca="1" si="3"/>
        <v>16.065000000000001</v>
      </c>
      <c r="K37" s="339">
        <f t="shared" ca="1" si="4"/>
        <v>26.35</v>
      </c>
      <c r="M37" s="339">
        <f t="shared" ca="1" si="5"/>
        <v>43.35</v>
      </c>
    </row>
    <row r="38" spans="1:13" x14ac:dyDescent="0.2">
      <c r="A38">
        <f t="shared" si="6"/>
        <v>45</v>
      </c>
      <c r="C38" s="352">
        <f t="shared" ca="1" si="0"/>
        <v>20.825000000000003</v>
      </c>
      <c r="D38" s="340"/>
      <c r="E38" s="352">
        <f t="shared" ca="1" si="1"/>
        <v>35.700000000000003</v>
      </c>
      <c r="F38" s="340"/>
      <c r="G38" s="352">
        <f t="shared" ca="1" si="2"/>
        <v>61.2</v>
      </c>
      <c r="I38" s="345">
        <f t="shared" ca="1" si="3"/>
        <v>16.575000000000003</v>
      </c>
      <c r="K38" s="345">
        <f t="shared" ca="1" si="4"/>
        <v>27.412500000000001</v>
      </c>
      <c r="M38" s="345">
        <f t="shared" ca="1" si="5"/>
        <v>45.900000000000006</v>
      </c>
    </row>
    <row r="39" spans="1:13" x14ac:dyDescent="0.2">
      <c r="A39">
        <f t="shared" si="6"/>
        <v>46</v>
      </c>
      <c r="C39" s="339">
        <f t="shared" ca="1" si="0"/>
        <v>22.1</v>
      </c>
      <c r="D39" s="340"/>
      <c r="E39" s="339">
        <f t="shared" ca="1" si="1"/>
        <v>37.825000000000003</v>
      </c>
      <c r="F39" s="340"/>
      <c r="G39" s="339">
        <f t="shared" ca="1" si="2"/>
        <v>65.45</v>
      </c>
      <c r="I39" s="339">
        <f t="shared" ca="1" si="3"/>
        <v>17.170000000000002</v>
      </c>
      <c r="K39" s="339">
        <f t="shared" ca="1" si="4"/>
        <v>28.687500000000004</v>
      </c>
      <c r="M39" s="339">
        <f t="shared" ca="1" si="5"/>
        <v>48.875</v>
      </c>
    </row>
    <row r="40" spans="1:13" x14ac:dyDescent="0.2">
      <c r="A40">
        <f t="shared" si="6"/>
        <v>47</v>
      </c>
      <c r="C40" s="352">
        <f t="shared" ca="1" si="0"/>
        <v>23.545000000000002</v>
      </c>
      <c r="D40" s="340"/>
      <c r="E40" s="352">
        <f t="shared" ca="1" si="1"/>
        <v>40.162500000000001</v>
      </c>
      <c r="F40" s="340"/>
      <c r="G40" s="352">
        <f t="shared" ca="1" si="2"/>
        <v>70.550000000000011</v>
      </c>
      <c r="I40" s="345">
        <f t="shared" ca="1" si="3"/>
        <v>17.850000000000001</v>
      </c>
      <c r="K40" s="345">
        <f t="shared" ca="1" si="4"/>
        <v>30.387500000000003</v>
      </c>
      <c r="M40" s="345">
        <f t="shared" ca="1" si="5"/>
        <v>52.7</v>
      </c>
    </row>
    <row r="41" spans="1:13" x14ac:dyDescent="0.2">
      <c r="A41">
        <f t="shared" si="6"/>
        <v>48</v>
      </c>
      <c r="C41" s="339">
        <f t="shared" ca="1" si="0"/>
        <v>24.990000000000002</v>
      </c>
      <c r="D41" s="340"/>
      <c r="E41" s="339">
        <f t="shared" ca="1" si="1"/>
        <v>42.712500000000006</v>
      </c>
      <c r="F41" s="340"/>
      <c r="G41" s="339">
        <f t="shared" ca="1" si="2"/>
        <v>76.075000000000003</v>
      </c>
      <c r="I41" s="339">
        <f t="shared" ca="1" si="3"/>
        <v>18.615000000000002</v>
      </c>
      <c r="K41" s="339">
        <f t="shared" ca="1" si="4"/>
        <v>32.087500000000006</v>
      </c>
      <c r="M41" s="339">
        <f t="shared" ca="1" si="5"/>
        <v>56.525000000000006</v>
      </c>
    </row>
    <row r="42" spans="1:13" x14ac:dyDescent="0.2">
      <c r="A42">
        <f t="shared" si="6"/>
        <v>49</v>
      </c>
      <c r="C42" s="352">
        <f t="shared" ca="1" si="0"/>
        <v>26.69</v>
      </c>
      <c r="D42" s="340"/>
      <c r="E42" s="352">
        <f t="shared" ca="1" si="1"/>
        <v>45.475000000000001</v>
      </c>
      <c r="F42" s="340"/>
      <c r="G42" s="352">
        <f t="shared" ca="1" si="2"/>
        <v>82.025000000000006</v>
      </c>
      <c r="I42" s="345">
        <f t="shared" ca="1" si="3"/>
        <v>19.465</v>
      </c>
      <c r="K42" s="345">
        <f t="shared" ca="1" si="4"/>
        <v>34</v>
      </c>
      <c r="M42" s="345">
        <f t="shared" ca="1" si="5"/>
        <v>61.2</v>
      </c>
    </row>
    <row r="43" spans="1:13" x14ac:dyDescent="0.2">
      <c r="A43">
        <f t="shared" si="6"/>
        <v>50</v>
      </c>
      <c r="C43" s="339">
        <f t="shared" ca="1" si="0"/>
        <v>28.475000000000001</v>
      </c>
      <c r="D43" s="340"/>
      <c r="E43" s="339">
        <f t="shared" ca="1" si="1"/>
        <v>48.662500000000001</v>
      </c>
      <c r="F43" s="340"/>
      <c r="G43" s="339">
        <f t="shared" ca="1" si="2"/>
        <v>88.825000000000003</v>
      </c>
      <c r="I43" s="339">
        <f t="shared" ca="1" si="3"/>
        <v>20.485000000000003</v>
      </c>
      <c r="K43" s="339">
        <f t="shared" ca="1" si="4"/>
        <v>36.337500000000006</v>
      </c>
      <c r="M43" s="339">
        <f t="shared" ca="1" si="5"/>
        <v>65.875</v>
      </c>
    </row>
    <row r="44" spans="1:13" x14ac:dyDescent="0.2">
      <c r="A44">
        <f t="shared" si="6"/>
        <v>51</v>
      </c>
      <c r="C44" s="352">
        <f ca="1">IF(AND($A44&gt;50,$E$2=30),"Not Available",$R$24*((($K$1/1000)*(IF($K$1&gt;999999,LOOKUP($A44,INDIRECT($R$7),INDIRECT($U$7)),IF($K$1&gt;499999,LOOKUP($A44,INDIRECT($R$5),INDIRECT($U$5)),IF($K$1&gt;249999,LOOKUP($A44,INDIRECT($R$4),INDIRECT($U$4)),IF($K$1&gt;99999,LOOKUP($A44,INDIRECT($R$3),INDIRECT($U$3)),LOOKUP($A44,INDIRECT($R$2),INDIRECT($U$2))))))))+75))</f>
        <v>29.665000000000003</v>
      </c>
      <c r="D44" s="340"/>
      <c r="E44" s="352">
        <f ca="1">IF(AND($A44&gt;50,$E$2=30),"Not Available",$R$24*((($K$2/1000)*(IF($K$2&gt;999999,LOOKUP($A44,INDIRECT($R$7),INDIRECT($U$7)),IF($K$2&gt;499999,LOOKUP($A44,INDIRECT($R$5),INDIRECT($U$5)),IF($K$2&gt;249999,LOOKUP($A44,INDIRECT($R$4),INDIRECT($U$4)),IF($K$2&gt;99999,LOOKUP($A44,INDIRECT($R$3),INDIRECT($U$3)),LOOKUP($A44,INDIRECT($R$2),INDIRECT($U$2))))))))+75))</f>
        <v>51.85</v>
      </c>
      <c r="F44" s="340"/>
      <c r="G44" s="352">
        <f ca="1">IF(AND($A44&gt;50,$E$2=30),"Not Available",$R$24*((($K$3/1000)*(IF($K$3&gt;999999,LOOKUP($A44,INDIRECT($R$7),INDIRECT($U$7)),IF($K$3&gt;499999,LOOKUP($A44,INDIRECT($R$5),INDIRECT($U$5)),IF($K$3&gt;249999,LOOKUP($A44,INDIRECT($R$4),INDIRECT($U$4)),IF($K$3&gt;99999,LOOKUP($A44,INDIRECT($R$3),INDIRECT($U$3)),LOOKUP($A44,INDIRECT($R$2),INDIRECT($U$2))))))))+75))</f>
        <v>96.475000000000009</v>
      </c>
      <c r="I44" s="345">
        <f ca="1">IF(AND($A44&gt;50,$E$2=30),"Not Available",$R$24*((($K$1/1000)*(IF($K$1&gt;999999,LOOKUP($A44,INDIRECT($R$7),INDIRECT($W$7)),IF($K$1&gt;499999,LOOKUP($A44,INDIRECT($R$5),INDIRECT($W$5)),IF($K$1&gt;249999,LOOKUP($A44,INDIRECT($R$4),INDIRECT($W$4)),IF($K$1&gt;99999,LOOKUP($A44,INDIRECT($R$3),INDIRECT($W$3)),LOOKUP($A44,INDIRECT($R$2),INDIRECT($W$2))))))))+75))</f>
        <v>21.76</v>
      </c>
      <c r="K44" s="345">
        <f ca="1">IF(AND($A44&gt;50,$E$2=30),"Not Available",$R$24*((($K$2/1000)*(IF($K$2&gt;999999,LOOKUP($A44,INDIRECT($R$7),INDIRECT($W$7)),IF($K$2&gt;499999,LOOKUP($A44,INDIRECT($R$5),INDIRECT($W$5)),IF($K$2&gt;249999,LOOKUP($A44,INDIRECT($R$4),INDIRECT($W$4)),IF($K$2&gt;99999,LOOKUP($A44,INDIRECT($R$3),INDIRECT($W$3)),LOOKUP($A44,INDIRECT($R$2),INDIRECT($W$2))))))))+75))</f>
        <v>38.887500000000003</v>
      </c>
      <c r="M44" s="345">
        <f ca="1">IF(AND($A44&gt;50,$E$2=30),"Not Available",$R$24*((($K$3/1000)*(IF($K$3&gt;999999,LOOKUP($A44,INDIRECT($R$7),INDIRECT($W$7)),IF($K$3&gt;499999,LOOKUP($A44,INDIRECT($R$5),INDIRECT($W$5)),IF($K$3&gt;249999,LOOKUP($A44,INDIRECT($R$4),INDIRECT($W$4)),IF($K$3&gt;99999,LOOKUP($A44,INDIRECT($R$3),INDIRECT($W$3)),LOOKUP($A44,INDIRECT($R$2),INDIRECT($W$2))))))))+75))</f>
        <v>70.975000000000009</v>
      </c>
    </row>
    <row r="45" spans="1:13" x14ac:dyDescent="0.2">
      <c r="A45">
        <f t="shared" si="6"/>
        <v>52</v>
      </c>
      <c r="C45" s="339">
        <f t="shared" ref="C45:C53" ca="1" si="7">IF(AND($A45&gt;50,$E$2=30),"Not Available",$R$24*((($K$1/1000)*(IF($K$1&gt;999999,LOOKUP($A45,INDIRECT($R$7),INDIRECT($U$7)),IF($K$1&gt;499999,LOOKUP($A45,INDIRECT($R$5),INDIRECT($U$5)),IF($K$1&gt;249999,LOOKUP($A45,INDIRECT($R$4),INDIRECT($U$4)),IF($K$1&gt;99999,LOOKUP($A45,INDIRECT($R$3),INDIRECT($U$3)),LOOKUP($A45,INDIRECT($R$2),INDIRECT($U$2))))))))+75))</f>
        <v>31.705000000000002</v>
      </c>
      <c r="D45" s="353"/>
      <c r="E45" s="339">
        <f t="shared" ref="E45:E53" ca="1" si="8">IF(AND($A45&gt;50,$E$2=30),"Not Available",$R$24*((($K$2/1000)*(IF($K$2&gt;999999,LOOKUP($A45,INDIRECT($R$7),INDIRECT($U$7)),IF($K$2&gt;499999,LOOKUP($A45,INDIRECT($R$5),INDIRECT($U$5)),IF($K$2&gt;249999,LOOKUP($A45,INDIRECT($R$4),INDIRECT($U$4)),IF($K$2&gt;99999,LOOKUP($A45,INDIRECT($R$3),INDIRECT($U$3)),LOOKUP($A45,INDIRECT($R$2),INDIRECT($U$2))))))))+75))</f>
        <v>55.887500000000003</v>
      </c>
      <c r="F45" s="353"/>
      <c r="G45" s="339">
        <f t="shared" ref="G45:G53" ca="1" si="9">IF(AND($A45&gt;50,$E$2=30),"Not Available",$R$24*((($K$3/1000)*(IF($K$3&gt;999999,LOOKUP($A45,INDIRECT($R$7),INDIRECT($U$7)),IF($K$3&gt;499999,LOOKUP($A45,INDIRECT($R$5),INDIRECT($U$5)),IF($K$3&gt;249999,LOOKUP($A45,INDIRECT($R$4),INDIRECT($U$4)),IF($K$3&gt;99999,LOOKUP($A45,INDIRECT($R$3),INDIRECT($U$3)),LOOKUP($A45,INDIRECT($R$2),INDIRECT($U$2))))))))+75))</f>
        <v>104.97500000000001</v>
      </c>
      <c r="H45" s="248"/>
      <c r="I45" s="339">
        <f t="shared" ref="I45:I53" ca="1" si="10">IF(AND($A45&gt;50,$E$2=30),"Not Available",$R$24*((($K$1/1000)*(IF($K$1&gt;999999,LOOKUP($A45,INDIRECT($R$7),INDIRECT($W$7)),IF($K$1&gt;499999,LOOKUP($A45,INDIRECT($R$5),INDIRECT($W$5)),IF($K$1&gt;249999,LOOKUP($A45,INDIRECT($R$4),INDIRECT($W$4)),IF($K$1&gt;99999,LOOKUP($A45,INDIRECT($R$3),INDIRECT($W$3)),LOOKUP($A45,INDIRECT($R$2),INDIRECT($W$2))))))))+75))</f>
        <v>23.12</v>
      </c>
      <c r="J45" s="248"/>
      <c r="K45" s="339">
        <f t="shared" ref="K45:K53" ca="1" si="11">IF(AND($A45&gt;50,$E$2=30),"Not Available",$R$24*((($K$2/1000)*(IF($K$2&gt;999999,LOOKUP($A45,INDIRECT($R$7),INDIRECT($W$7)),IF($K$2&gt;499999,LOOKUP($A45,INDIRECT($R$5),INDIRECT($W$5)),IF($K$2&gt;249999,LOOKUP($A45,INDIRECT($R$4),INDIRECT($W$4)),IF($K$2&gt;99999,LOOKUP($A45,INDIRECT($R$3),INDIRECT($W$3)),LOOKUP($A45,INDIRECT($R$2),INDIRECT($W$2))))))))+75))</f>
        <v>41.4375</v>
      </c>
      <c r="L45" s="248"/>
      <c r="M45" s="339">
        <f t="shared" ref="M45:M53" ca="1" si="12">IF(AND($A45&gt;50,$E$2=30),"Not Available",$R$24*((($K$3/1000)*(IF($K$3&gt;999999,LOOKUP($A45,INDIRECT($R$7),INDIRECT($W$7)),IF($K$3&gt;499999,LOOKUP($A45,INDIRECT($R$5),INDIRECT($W$5)),IF($K$3&gt;249999,LOOKUP($A45,INDIRECT($R$4),INDIRECT($W$4)),IF($K$3&gt;99999,LOOKUP($A45,INDIRECT($R$3),INDIRECT($W$3)),LOOKUP($A45,INDIRECT($R$2),INDIRECT($W$2))))))))+75))</f>
        <v>76.075000000000003</v>
      </c>
    </row>
    <row r="46" spans="1:13" x14ac:dyDescent="0.2">
      <c r="A46">
        <f t="shared" si="6"/>
        <v>53</v>
      </c>
      <c r="C46" s="352">
        <f t="shared" ca="1" si="7"/>
        <v>33.914999999999999</v>
      </c>
      <c r="D46" s="340"/>
      <c r="E46" s="352">
        <f t="shared" ca="1" si="8"/>
        <v>60.562500000000007</v>
      </c>
      <c r="F46" s="340"/>
      <c r="G46" s="352">
        <f t="shared" ca="1" si="9"/>
        <v>114.325</v>
      </c>
      <c r="I46" s="345">
        <f t="shared" ca="1" si="10"/>
        <v>24.650000000000002</v>
      </c>
      <c r="K46" s="345">
        <f t="shared" ca="1" si="11"/>
        <v>44.412500000000001</v>
      </c>
      <c r="M46" s="345">
        <f t="shared" ca="1" si="12"/>
        <v>82.025000000000006</v>
      </c>
    </row>
    <row r="47" spans="1:13" x14ac:dyDescent="0.2">
      <c r="A47">
        <f t="shared" si="6"/>
        <v>54</v>
      </c>
      <c r="C47" s="339">
        <f t="shared" ca="1" si="7"/>
        <v>36.380000000000003</v>
      </c>
      <c r="D47" s="353"/>
      <c r="E47" s="339">
        <f t="shared" ca="1" si="8"/>
        <v>66.087500000000006</v>
      </c>
      <c r="F47" s="353"/>
      <c r="G47" s="339">
        <f t="shared" ca="1" si="9"/>
        <v>124.95</v>
      </c>
      <c r="H47" s="248"/>
      <c r="I47" s="339">
        <f t="shared" ca="1" si="10"/>
        <v>26.265000000000001</v>
      </c>
      <c r="J47" s="248"/>
      <c r="K47" s="339">
        <f t="shared" ca="1" si="11"/>
        <v>47.8125</v>
      </c>
      <c r="L47" s="248"/>
      <c r="M47" s="339">
        <f t="shared" ca="1" si="12"/>
        <v>87.975000000000009</v>
      </c>
    </row>
    <row r="48" spans="1:13" x14ac:dyDescent="0.2">
      <c r="A48">
        <f t="shared" si="6"/>
        <v>55</v>
      </c>
      <c r="C48" s="352">
        <f t="shared" ca="1" si="7"/>
        <v>38.93</v>
      </c>
      <c r="D48" s="340"/>
      <c r="E48" s="352">
        <f t="shared" ca="1" si="8"/>
        <v>72.462500000000006</v>
      </c>
      <c r="F48" s="340"/>
      <c r="G48" s="352">
        <f t="shared" ca="1" si="9"/>
        <v>137.27500000000001</v>
      </c>
      <c r="I48" s="345">
        <f t="shared" ca="1" si="10"/>
        <v>28.05</v>
      </c>
      <c r="K48" s="345">
        <f t="shared" ca="1" si="11"/>
        <v>51.425000000000004</v>
      </c>
      <c r="M48" s="345">
        <f t="shared" ca="1" si="12"/>
        <v>94.350000000000009</v>
      </c>
    </row>
    <row r="49" spans="1:13" x14ac:dyDescent="0.2">
      <c r="A49">
        <f t="shared" si="6"/>
        <v>56</v>
      </c>
      <c r="C49" s="339">
        <f t="shared" ca="1" si="7"/>
        <v>42.925000000000004</v>
      </c>
      <c r="D49" s="353"/>
      <c r="E49" s="339">
        <f t="shared" ca="1" si="8"/>
        <v>80.112500000000011</v>
      </c>
      <c r="F49" s="353"/>
      <c r="G49" s="339">
        <f t="shared" ca="1" si="9"/>
        <v>151.30000000000001</v>
      </c>
      <c r="H49" s="248"/>
      <c r="I49" s="339">
        <f t="shared" ca="1" si="10"/>
        <v>30.685000000000002</v>
      </c>
      <c r="J49" s="248"/>
      <c r="K49" s="339">
        <f t="shared" ca="1" si="11"/>
        <v>55.462500000000006</v>
      </c>
      <c r="L49" s="248"/>
      <c r="M49" s="339">
        <f t="shared" ca="1" si="12"/>
        <v>101.575</v>
      </c>
    </row>
    <row r="50" spans="1:13" x14ac:dyDescent="0.2">
      <c r="A50">
        <f t="shared" si="6"/>
        <v>57</v>
      </c>
      <c r="C50" s="352">
        <f t="shared" ca="1" si="7"/>
        <v>47.345000000000006</v>
      </c>
      <c r="D50" s="340"/>
      <c r="E50" s="352">
        <f t="shared" ca="1" si="8"/>
        <v>89.037500000000009</v>
      </c>
      <c r="F50" s="340"/>
      <c r="G50" s="352">
        <f t="shared" ca="1" si="9"/>
        <v>167.875</v>
      </c>
      <c r="I50" s="345">
        <f t="shared" ca="1" si="10"/>
        <v>33.660000000000004</v>
      </c>
      <c r="K50" s="345">
        <f t="shared" ca="1" si="11"/>
        <v>60.35</v>
      </c>
      <c r="M50" s="345">
        <f t="shared" ca="1" si="12"/>
        <v>110.075</v>
      </c>
    </row>
    <row r="51" spans="1:13" x14ac:dyDescent="0.2">
      <c r="A51">
        <f t="shared" si="6"/>
        <v>58</v>
      </c>
      <c r="C51" s="339">
        <f t="shared" ca="1" si="7"/>
        <v>52.275000000000006</v>
      </c>
      <c r="D51" s="353"/>
      <c r="E51" s="339">
        <f t="shared" ca="1" si="8"/>
        <v>99.45</v>
      </c>
      <c r="F51" s="353"/>
      <c r="G51" s="339">
        <f t="shared" ca="1" si="9"/>
        <v>187.42500000000001</v>
      </c>
      <c r="H51" s="248"/>
      <c r="I51" s="339">
        <f t="shared" ca="1" si="10"/>
        <v>36.975000000000001</v>
      </c>
      <c r="J51" s="248"/>
      <c r="K51" s="339">
        <f t="shared" ca="1" si="11"/>
        <v>65.875</v>
      </c>
      <c r="L51" s="248"/>
      <c r="M51" s="339">
        <f t="shared" ca="1" si="12"/>
        <v>120.7</v>
      </c>
    </row>
    <row r="52" spans="1:13" x14ac:dyDescent="0.2">
      <c r="A52">
        <f t="shared" si="6"/>
        <v>59</v>
      </c>
      <c r="C52" s="352">
        <f t="shared" ca="1" si="7"/>
        <v>57.715000000000003</v>
      </c>
      <c r="D52" s="340"/>
      <c r="E52" s="352">
        <f t="shared" ca="1" si="8"/>
        <v>111.77500000000001</v>
      </c>
      <c r="F52" s="340"/>
      <c r="G52" s="352">
        <f t="shared" ca="1" si="9"/>
        <v>210.8</v>
      </c>
      <c r="I52" s="345">
        <f t="shared" ca="1" si="10"/>
        <v>40.544999999999995</v>
      </c>
      <c r="K52" s="345">
        <f t="shared" ca="1" si="11"/>
        <v>72.462500000000006</v>
      </c>
      <c r="M52" s="345">
        <f t="shared" ca="1" si="12"/>
        <v>133.875</v>
      </c>
    </row>
    <row r="53" spans="1:13" x14ac:dyDescent="0.2">
      <c r="A53">
        <f t="shared" si="6"/>
        <v>60</v>
      </c>
      <c r="C53" s="339">
        <f t="shared" ca="1" si="7"/>
        <v>63.92</v>
      </c>
      <c r="D53" s="353"/>
      <c r="E53" s="339">
        <f t="shared" ca="1" si="8"/>
        <v>126.43750000000001</v>
      </c>
      <c r="F53" s="353"/>
      <c r="G53" s="339">
        <f t="shared" ca="1" si="9"/>
        <v>238.85000000000002</v>
      </c>
      <c r="H53" s="248"/>
      <c r="I53" s="339">
        <f t="shared" ca="1" si="10"/>
        <v>44.625</v>
      </c>
      <c r="J53" s="248"/>
      <c r="K53" s="339">
        <f t="shared" ca="1" si="11"/>
        <v>80.537500000000009</v>
      </c>
      <c r="L53" s="248"/>
      <c r="M53" s="339">
        <f t="shared" ca="1" si="12"/>
        <v>151.30000000000001</v>
      </c>
    </row>
    <row r="55" spans="1:13" x14ac:dyDescent="0.2">
      <c r="C55" s="387" t="s">
        <v>149</v>
      </c>
      <c r="D55" s="387"/>
      <c r="E55" s="387"/>
      <c r="F55" s="387"/>
      <c r="G55" s="387"/>
      <c r="H55" s="387"/>
      <c r="I55" s="387"/>
      <c r="J55" s="387"/>
      <c r="K55" s="387"/>
      <c r="L55" s="387"/>
      <c r="M55" s="387"/>
    </row>
  </sheetData>
  <sheetProtection password="C384" sheet="1" objects="1" scenarios="1" selectLockedCells="1"/>
  <mergeCells count="12">
    <mergeCell ref="C55:M55"/>
    <mergeCell ref="C13:G13"/>
    <mergeCell ref="I13:M13"/>
    <mergeCell ref="A5:M5"/>
    <mergeCell ref="I11:M11"/>
    <mergeCell ref="C11:G11"/>
    <mergeCell ref="A7:M7"/>
    <mergeCell ref="A9:M9"/>
    <mergeCell ref="A10:M10"/>
    <mergeCell ref="B6:F6"/>
    <mergeCell ref="G6:I6"/>
    <mergeCell ref="J6:M6"/>
  </mergeCells>
  <dataValidations count="4">
    <dataValidation type="list" allowBlank="1" showInputMessage="1" showErrorMessage="1" sqref="E1">
      <formula1>$Q$11:$Q$14</formula1>
    </dataValidation>
    <dataValidation type="list" allowBlank="1" showInputMessage="1" showErrorMessage="1" sqref="E2">
      <formula1>"10,15,20,30"</formula1>
    </dataValidation>
    <dataValidation type="whole" operator="greaterThan" allowBlank="1" showInputMessage="1" showErrorMessage="1" sqref="K1:K3">
      <formula1>49999</formula1>
    </dataValidation>
    <dataValidation type="list" allowBlank="1" showInputMessage="1" showErrorMessage="1" sqref="E3">
      <formula1>$Q$20:$Q$23</formula1>
    </dataValidation>
  </dataValidations>
  <hyperlinks>
    <hyperlink ref="C55:M55" location="View!A1" display="Return to Main Ratesheet"/>
  </hyperlinks>
  <printOptions horizontalCentered="1"/>
  <pageMargins left="0.25" right="0.25" top="0.5" bottom="0.5" header="0" footer="0"/>
  <pageSetup orientation="portrait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showGridLines="0" showRowColHeaders="0" workbookViewId="0">
      <selection activeCell="B6" sqref="B6"/>
    </sheetView>
  </sheetViews>
  <sheetFormatPr defaultRowHeight="15" x14ac:dyDescent="0.2"/>
  <cols>
    <col min="2" max="2" width="46.77734375" customWidth="1"/>
  </cols>
  <sheetData>
    <row r="2" spans="1:2" x14ac:dyDescent="0.2">
      <c r="A2" s="361" t="s">
        <v>98</v>
      </c>
      <c r="B2" s="368" t="s">
        <v>199</v>
      </c>
    </row>
    <row r="3" spans="1:2" x14ac:dyDescent="0.2">
      <c r="A3" s="361" t="s">
        <v>195</v>
      </c>
      <c r="B3" s="362" t="s">
        <v>200</v>
      </c>
    </row>
    <row r="4" spans="1:2" x14ac:dyDescent="0.2">
      <c r="A4" s="361" t="s">
        <v>196</v>
      </c>
      <c r="B4" s="369" t="s">
        <v>201</v>
      </c>
    </row>
    <row r="5" spans="1:2" x14ac:dyDescent="0.2">
      <c r="A5" s="361" t="s">
        <v>197</v>
      </c>
      <c r="B5" s="362" t="s">
        <v>202</v>
      </c>
    </row>
  </sheetData>
  <sheetProtection password="8EF1" sheet="1" objects="1" scenarios="1" selectLockedCells="1"/>
  <hyperlinks>
    <hyperlink ref="B3" r:id="rId1"/>
  </hyperlinks>
  <pageMargins left="0.7" right="0.7" top="0.75" bottom="0.75" header="0.3" footer="0.3"/>
  <pageSetup paperSize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indexed="45"/>
  </sheetPr>
  <dimension ref="A1:P77"/>
  <sheetViews>
    <sheetView workbookViewId="0">
      <selection activeCell="I37" sqref="I37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54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117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0.93</v>
      </c>
      <c r="C7" s="196">
        <v>0.93</v>
      </c>
      <c r="D7" s="196">
        <v>0.93</v>
      </c>
      <c r="E7" s="196">
        <v>0.93</v>
      </c>
      <c r="F7" s="197">
        <v>0.93</v>
      </c>
      <c r="G7" s="196">
        <v>0.93</v>
      </c>
      <c r="H7" s="196">
        <v>0.93</v>
      </c>
      <c r="I7" s="196">
        <v>0.71</v>
      </c>
      <c r="J7" s="196">
        <v>0.71</v>
      </c>
      <c r="K7" s="196">
        <v>0.71</v>
      </c>
      <c r="L7" s="196">
        <v>0.71</v>
      </c>
      <c r="M7" s="197">
        <v>0.71</v>
      </c>
      <c r="N7" s="196">
        <v>0.71</v>
      </c>
      <c r="O7" s="196">
        <v>0.71</v>
      </c>
      <c r="P7" s="196" t="s">
        <v>33</v>
      </c>
    </row>
    <row r="8" spans="1:16" x14ac:dyDescent="0.2">
      <c r="A8" s="5">
        <v>1</v>
      </c>
      <c r="B8" s="196">
        <v>0.93</v>
      </c>
      <c r="C8" s="196">
        <v>0.93</v>
      </c>
      <c r="D8" s="196">
        <v>0.93</v>
      </c>
      <c r="E8" s="196">
        <v>0.93</v>
      </c>
      <c r="F8" s="197">
        <v>0.93</v>
      </c>
      <c r="G8" s="196">
        <v>0.93</v>
      </c>
      <c r="H8" s="196">
        <v>0.93</v>
      </c>
      <c r="I8" s="196">
        <v>0.71</v>
      </c>
      <c r="J8" s="196">
        <v>0.71</v>
      </c>
      <c r="K8" s="196">
        <v>0.71</v>
      </c>
      <c r="L8" s="196">
        <v>0.71</v>
      </c>
      <c r="M8" s="197">
        <v>0.71</v>
      </c>
      <c r="N8" s="196">
        <v>0.71</v>
      </c>
      <c r="O8" s="196">
        <v>0.71</v>
      </c>
      <c r="P8" s="196" t="s">
        <v>33</v>
      </c>
    </row>
    <row r="9" spans="1:16" x14ac:dyDescent="0.2">
      <c r="A9" s="5">
        <v>2</v>
      </c>
      <c r="B9" s="196">
        <v>0.93</v>
      </c>
      <c r="C9" s="196">
        <v>0.93</v>
      </c>
      <c r="D9" s="196">
        <v>0.93</v>
      </c>
      <c r="E9" s="196">
        <v>0.93</v>
      </c>
      <c r="F9" s="197">
        <v>0.93</v>
      </c>
      <c r="G9" s="196">
        <v>0.93</v>
      </c>
      <c r="H9" s="196">
        <v>0.93</v>
      </c>
      <c r="I9" s="196">
        <v>0.71</v>
      </c>
      <c r="J9" s="196">
        <v>0.71</v>
      </c>
      <c r="K9" s="196">
        <v>0.71</v>
      </c>
      <c r="L9" s="196">
        <v>0.71</v>
      </c>
      <c r="M9" s="197">
        <v>0.71</v>
      </c>
      <c r="N9" s="196">
        <v>0.71</v>
      </c>
      <c r="O9" s="196">
        <v>0.71</v>
      </c>
      <c r="P9" s="196" t="s">
        <v>33</v>
      </c>
    </row>
    <row r="10" spans="1:16" x14ac:dyDescent="0.2">
      <c r="A10" s="5">
        <v>3</v>
      </c>
      <c r="B10" s="196">
        <v>0.93</v>
      </c>
      <c r="C10" s="196">
        <v>0.93</v>
      </c>
      <c r="D10" s="196">
        <v>0.93</v>
      </c>
      <c r="E10" s="196">
        <v>0.93</v>
      </c>
      <c r="F10" s="197">
        <v>0.93</v>
      </c>
      <c r="G10" s="196">
        <v>0.93</v>
      </c>
      <c r="H10" s="196">
        <v>0.93</v>
      </c>
      <c r="I10" s="196">
        <v>0.71</v>
      </c>
      <c r="J10" s="196">
        <v>0.71</v>
      </c>
      <c r="K10" s="196">
        <v>0.71</v>
      </c>
      <c r="L10" s="196">
        <v>0.71</v>
      </c>
      <c r="M10" s="197">
        <v>0.71</v>
      </c>
      <c r="N10" s="196">
        <v>0.71</v>
      </c>
      <c r="O10" s="196">
        <v>0.71</v>
      </c>
      <c r="P10" s="196" t="s">
        <v>33</v>
      </c>
    </row>
    <row r="11" spans="1:16" x14ac:dyDescent="0.2">
      <c r="A11" s="5">
        <v>4</v>
      </c>
      <c r="B11" s="196">
        <v>0.93</v>
      </c>
      <c r="C11" s="196">
        <v>0.93</v>
      </c>
      <c r="D11" s="196">
        <v>0.93</v>
      </c>
      <c r="E11" s="196">
        <v>0.93</v>
      </c>
      <c r="F11" s="197">
        <v>0.93</v>
      </c>
      <c r="G11" s="196">
        <v>0.93</v>
      </c>
      <c r="H11" s="196">
        <v>0.93</v>
      </c>
      <c r="I11" s="196">
        <v>0.71</v>
      </c>
      <c r="J11" s="196">
        <v>0.71</v>
      </c>
      <c r="K11" s="196">
        <v>0.71</v>
      </c>
      <c r="L11" s="196">
        <v>0.71</v>
      </c>
      <c r="M11" s="197">
        <v>0.71</v>
      </c>
      <c r="N11" s="196">
        <v>0.71</v>
      </c>
      <c r="O11" s="196">
        <v>0.71</v>
      </c>
      <c r="P11" s="196" t="s">
        <v>33</v>
      </c>
    </row>
    <row r="12" spans="1:16" x14ac:dyDescent="0.2">
      <c r="A12" s="5">
        <v>5</v>
      </c>
      <c r="B12" s="196">
        <v>0.93</v>
      </c>
      <c r="C12" s="196">
        <v>0.93</v>
      </c>
      <c r="D12" s="196">
        <v>0.93</v>
      </c>
      <c r="E12" s="196">
        <v>0.93</v>
      </c>
      <c r="F12" s="197">
        <v>0.93</v>
      </c>
      <c r="G12" s="196">
        <v>0.93</v>
      </c>
      <c r="H12" s="196">
        <v>0.93</v>
      </c>
      <c r="I12" s="196">
        <v>0.71</v>
      </c>
      <c r="J12" s="196">
        <v>0.71</v>
      </c>
      <c r="K12" s="196">
        <v>0.71</v>
      </c>
      <c r="L12" s="196">
        <v>0.71</v>
      </c>
      <c r="M12" s="197">
        <v>0.71</v>
      </c>
      <c r="N12" s="196">
        <v>0.71</v>
      </c>
      <c r="O12" s="196">
        <v>0.71</v>
      </c>
      <c r="P12" s="196" t="s">
        <v>33</v>
      </c>
    </row>
    <row r="13" spans="1:16" x14ac:dyDescent="0.2">
      <c r="A13" s="5">
        <v>6</v>
      </c>
      <c r="B13" s="196">
        <v>0.93</v>
      </c>
      <c r="C13" s="196">
        <v>0.93</v>
      </c>
      <c r="D13" s="196">
        <v>0.93</v>
      </c>
      <c r="E13" s="196">
        <v>0.93</v>
      </c>
      <c r="F13" s="197">
        <v>0.93</v>
      </c>
      <c r="G13" s="196">
        <v>0.93</v>
      </c>
      <c r="H13" s="196">
        <v>0.93</v>
      </c>
      <c r="I13" s="196">
        <v>0.71</v>
      </c>
      <c r="J13" s="196">
        <v>0.71</v>
      </c>
      <c r="K13" s="196">
        <v>0.71</v>
      </c>
      <c r="L13" s="196">
        <v>0.71</v>
      </c>
      <c r="M13" s="197">
        <v>0.71</v>
      </c>
      <c r="N13" s="196">
        <v>0.71</v>
      </c>
      <c r="O13" s="196">
        <v>0.71</v>
      </c>
      <c r="P13" s="196" t="s">
        <v>33</v>
      </c>
    </row>
    <row r="14" spans="1:16" x14ac:dyDescent="0.2">
      <c r="A14" s="5">
        <v>7</v>
      </c>
      <c r="B14" s="196">
        <v>0.93</v>
      </c>
      <c r="C14" s="196">
        <v>0.93</v>
      </c>
      <c r="D14" s="196">
        <v>0.93</v>
      </c>
      <c r="E14" s="196">
        <v>0.93</v>
      </c>
      <c r="F14" s="197">
        <v>0.93</v>
      </c>
      <c r="G14" s="196">
        <v>0.93</v>
      </c>
      <c r="H14" s="196">
        <v>0.93</v>
      </c>
      <c r="I14" s="196">
        <v>0.71</v>
      </c>
      <c r="J14" s="196">
        <v>0.71</v>
      </c>
      <c r="K14" s="196">
        <v>0.71</v>
      </c>
      <c r="L14" s="196">
        <v>0.71</v>
      </c>
      <c r="M14" s="197">
        <v>0.71</v>
      </c>
      <c r="N14" s="196">
        <v>0.71</v>
      </c>
      <c r="O14" s="196">
        <v>0.71</v>
      </c>
      <c r="P14" s="196" t="s">
        <v>33</v>
      </c>
    </row>
    <row r="15" spans="1:16" x14ac:dyDescent="0.2">
      <c r="A15" s="5">
        <v>8</v>
      </c>
      <c r="B15" s="196">
        <v>0.93</v>
      </c>
      <c r="C15" s="196">
        <v>0.93</v>
      </c>
      <c r="D15" s="196">
        <v>0.93</v>
      </c>
      <c r="E15" s="196">
        <v>0.93</v>
      </c>
      <c r="F15" s="197">
        <v>0.93</v>
      </c>
      <c r="G15" s="196">
        <v>0.93</v>
      </c>
      <c r="H15" s="196">
        <v>0.93</v>
      </c>
      <c r="I15" s="196">
        <v>0.71</v>
      </c>
      <c r="J15" s="196">
        <v>0.71</v>
      </c>
      <c r="K15" s="196">
        <v>0.71</v>
      </c>
      <c r="L15" s="196">
        <v>0.71</v>
      </c>
      <c r="M15" s="197">
        <v>0.71</v>
      </c>
      <c r="N15" s="196">
        <v>0.71</v>
      </c>
      <c r="O15" s="196">
        <v>0.71</v>
      </c>
      <c r="P15" s="196" t="s">
        <v>33</v>
      </c>
    </row>
    <row r="16" spans="1:16" x14ac:dyDescent="0.2">
      <c r="A16" s="5">
        <v>9</v>
      </c>
      <c r="B16" s="196">
        <v>0.93</v>
      </c>
      <c r="C16" s="196">
        <v>0.93</v>
      </c>
      <c r="D16" s="196">
        <v>0.93</v>
      </c>
      <c r="E16" s="196">
        <v>0.93</v>
      </c>
      <c r="F16" s="197">
        <v>0.93</v>
      </c>
      <c r="G16" s="196">
        <v>0.93</v>
      </c>
      <c r="H16" s="196">
        <v>0.93</v>
      </c>
      <c r="I16" s="196">
        <v>0.71</v>
      </c>
      <c r="J16" s="196">
        <v>0.71</v>
      </c>
      <c r="K16" s="196">
        <v>0.71</v>
      </c>
      <c r="L16" s="196">
        <v>0.71</v>
      </c>
      <c r="M16" s="197">
        <v>0.71</v>
      </c>
      <c r="N16" s="196">
        <v>0.71</v>
      </c>
      <c r="O16" s="196">
        <v>0.71</v>
      </c>
      <c r="P16" s="196" t="s">
        <v>33</v>
      </c>
    </row>
    <row r="17" spans="1:16" x14ac:dyDescent="0.2">
      <c r="A17" s="5">
        <v>10</v>
      </c>
      <c r="B17" s="196">
        <v>0.93</v>
      </c>
      <c r="C17" s="196">
        <v>0.93</v>
      </c>
      <c r="D17" s="196">
        <v>0.93</v>
      </c>
      <c r="E17" s="196">
        <v>0.93</v>
      </c>
      <c r="F17" s="197">
        <v>0.93</v>
      </c>
      <c r="G17" s="196">
        <v>0.93</v>
      </c>
      <c r="H17" s="196">
        <v>0.93</v>
      </c>
      <c r="I17" s="196">
        <v>0.71</v>
      </c>
      <c r="J17" s="196">
        <v>0.71</v>
      </c>
      <c r="K17" s="196">
        <v>0.71</v>
      </c>
      <c r="L17" s="196">
        <v>0.71</v>
      </c>
      <c r="M17" s="197">
        <v>0.71</v>
      </c>
      <c r="N17" s="196">
        <v>0.71</v>
      </c>
      <c r="O17" s="196">
        <v>0.71</v>
      </c>
      <c r="P17" s="196" t="s">
        <v>33</v>
      </c>
    </row>
    <row r="18" spans="1:16" x14ac:dyDescent="0.2">
      <c r="A18" s="5">
        <v>11</v>
      </c>
      <c r="B18" s="196">
        <v>0.93</v>
      </c>
      <c r="C18" s="196">
        <v>0.93</v>
      </c>
      <c r="D18" s="196">
        <v>0.93</v>
      </c>
      <c r="E18" s="196">
        <v>0.93</v>
      </c>
      <c r="F18" s="197">
        <v>0.93</v>
      </c>
      <c r="G18" s="196">
        <v>0.93</v>
      </c>
      <c r="H18" s="196">
        <v>0.93</v>
      </c>
      <c r="I18" s="196">
        <v>0.71</v>
      </c>
      <c r="J18" s="196">
        <v>0.71</v>
      </c>
      <c r="K18" s="196">
        <v>0.71</v>
      </c>
      <c r="L18" s="196">
        <v>0.71</v>
      </c>
      <c r="M18" s="197">
        <v>0.71</v>
      </c>
      <c r="N18" s="196">
        <v>0.71</v>
      </c>
      <c r="O18" s="196">
        <v>0.71</v>
      </c>
      <c r="P18" s="196" t="s">
        <v>33</v>
      </c>
    </row>
    <row r="19" spans="1:16" x14ac:dyDescent="0.2">
      <c r="A19" s="5">
        <v>12</v>
      </c>
      <c r="B19" s="196">
        <v>0.93</v>
      </c>
      <c r="C19" s="196">
        <v>0.93</v>
      </c>
      <c r="D19" s="196">
        <v>0.93</v>
      </c>
      <c r="E19" s="196">
        <v>0.93</v>
      </c>
      <c r="F19" s="197">
        <v>0.93</v>
      </c>
      <c r="G19" s="196">
        <v>0.93</v>
      </c>
      <c r="H19" s="196">
        <v>0.93</v>
      </c>
      <c r="I19" s="196">
        <v>0.71</v>
      </c>
      <c r="J19" s="196">
        <v>0.71</v>
      </c>
      <c r="K19" s="196">
        <v>0.71</v>
      </c>
      <c r="L19" s="196">
        <v>0.71</v>
      </c>
      <c r="M19" s="197">
        <v>0.71</v>
      </c>
      <c r="N19" s="196">
        <v>0.71</v>
      </c>
      <c r="O19" s="196">
        <v>0.71</v>
      </c>
      <c r="P19" s="196" t="s">
        <v>33</v>
      </c>
    </row>
    <row r="20" spans="1:16" x14ac:dyDescent="0.2">
      <c r="A20" s="5">
        <v>13</v>
      </c>
      <c r="B20" s="196">
        <v>0.93</v>
      </c>
      <c r="C20" s="196">
        <v>0.93</v>
      </c>
      <c r="D20" s="196">
        <v>0.93</v>
      </c>
      <c r="E20" s="196">
        <v>0.93</v>
      </c>
      <c r="F20" s="197">
        <v>0.93</v>
      </c>
      <c r="G20" s="196">
        <v>0.93</v>
      </c>
      <c r="H20" s="196">
        <v>0.93</v>
      </c>
      <c r="I20" s="196">
        <v>0.71</v>
      </c>
      <c r="J20" s="196">
        <v>0.71</v>
      </c>
      <c r="K20" s="196">
        <v>0.71</v>
      </c>
      <c r="L20" s="196">
        <v>0.71</v>
      </c>
      <c r="M20" s="197">
        <v>0.71</v>
      </c>
      <c r="N20" s="196">
        <v>0.71</v>
      </c>
      <c r="O20" s="196">
        <v>0.71</v>
      </c>
      <c r="P20" s="196" t="s">
        <v>33</v>
      </c>
    </row>
    <row r="21" spans="1:16" x14ac:dyDescent="0.2">
      <c r="A21" s="5">
        <v>14</v>
      </c>
      <c r="B21" s="196">
        <v>0.93</v>
      </c>
      <c r="C21" s="196">
        <v>0.93</v>
      </c>
      <c r="D21" s="196">
        <v>0.93</v>
      </c>
      <c r="E21" s="196">
        <v>0.93</v>
      </c>
      <c r="F21" s="197">
        <v>0.93</v>
      </c>
      <c r="G21" s="196">
        <v>0.93</v>
      </c>
      <c r="H21" s="196">
        <v>0.93</v>
      </c>
      <c r="I21" s="196">
        <v>0.71</v>
      </c>
      <c r="J21" s="196">
        <v>0.71</v>
      </c>
      <c r="K21" s="196">
        <v>0.71</v>
      </c>
      <c r="L21" s="196">
        <v>0.71</v>
      </c>
      <c r="M21" s="197">
        <v>0.71</v>
      </c>
      <c r="N21" s="196">
        <v>0.71</v>
      </c>
      <c r="O21" s="196">
        <v>0.71</v>
      </c>
      <c r="P21" s="196" t="s">
        <v>33</v>
      </c>
    </row>
    <row r="22" spans="1:16" x14ac:dyDescent="0.2">
      <c r="A22" s="5">
        <v>15</v>
      </c>
      <c r="B22" s="196">
        <v>0.93</v>
      </c>
      <c r="C22" s="196">
        <v>0.93</v>
      </c>
      <c r="D22" s="196">
        <v>0.93</v>
      </c>
      <c r="E22" s="196">
        <v>0.93</v>
      </c>
      <c r="F22" s="197">
        <v>0.93</v>
      </c>
      <c r="G22" s="196">
        <v>0.93</v>
      </c>
      <c r="H22" s="196">
        <v>0.93</v>
      </c>
      <c r="I22" s="196">
        <v>0.71</v>
      </c>
      <c r="J22" s="196">
        <v>0.71</v>
      </c>
      <c r="K22" s="196">
        <v>0.71</v>
      </c>
      <c r="L22" s="196">
        <v>0.71</v>
      </c>
      <c r="M22" s="197">
        <v>0.71</v>
      </c>
      <c r="N22" s="196">
        <v>0.71</v>
      </c>
      <c r="O22" s="196">
        <v>0.71</v>
      </c>
      <c r="P22" s="196" t="s">
        <v>33</v>
      </c>
    </row>
    <row r="23" spans="1:16" x14ac:dyDescent="0.2">
      <c r="A23" s="5">
        <v>16</v>
      </c>
      <c r="B23" s="196">
        <v>0.93</v>
      </c>
      <c r="C23" s="196">
        <v>0.93</v>
      </c>
      <c r="D23" s="196">
        <v>0.93</v>
      </c>
      <c r="E23" s="196">
        <v>0.93</v>
      </c>
      <c r="F23" s="197">
        <v>0.93</v>
      </c>
      <c r="G23" s="196">
        <v>0.93</v>
      </c>
      <c r="H23" s="196">
        <v>0.93</v>
      </c>
      <c r="I23" s="196">
        <v>0.71</v>
      </c>
      <c r="J23" s="196">
        <v>0.71</v>
      </c>
      <c r="K23" s="196">
        <v>0.71</v>
      </c>
      <c r="L23" s="196">
        <v>0.71</v>
      </c>
      <c r="M23" s="197">
        <v>0.71</v>
      </c>
      <c r="N23" s="196">
        <v>0.71</v>
      </c>
      <c r="O23" s="196">
        <v>0.71</v>
      </c>
      <c r="P23" s="196">
        <v>0.11</v>
      </c>
    </row>
    <row r="24" spans="1:16" x14ac:dyDescent="0.2">
      <c r="A24" s="5">
        <v>17</v>
      </c>
      <c r="B24" s="196">
        <v>0.93</v>
      </c>
      <c r="C24" s="196">
        <v>0.93</v>
      </c>
      <c r="D24" s="196">
        <v>0.93</v>
      </c>
      <c r="E24" s="196">
        <v>0.93</v>
      </c>
      <c r="F24" s="197">
        <v>0.93</v>
      </c>
      <c r="G24" s="196">
        <v>0.93</v>
      </c>
      <c r="H24" s="196">
        <v>0.93</v>
      </c>
      <c r="I24" s="196">
        <v>0.71</v>
      </c>
      <c r="J24" s="196">
        <v>0.71</v>
      </c>
      <c r="K24" s="196">
        <v>0.71</v>
      </c>
      <c r="L24" s="196">
        <v>0.71</v>
      </c>
      <c r="M24" s="197">
        <v>0.71</v>
      </c>
      <c r="N24" s="196">
        <v>0.71</v>
      </c>
      <c r="O24" s="196">
        <v>0.71</v>
      </c>
      <c r="P24" s="196">
        <v>0.11</v>
      </c>
    </row>
    <row r="25" spans="1:16" x14ac:dyDescent="0.2">
      <c r="A25" s="5">
        <v>18</v>
      </c>
      <c r="B25" s="196">
        <v>0.55000000000000004</v>
      </c>
      <c r="C25" s="196">
        <v>0.56999999999999995</v>
      </c>
      <c r="D25" s="196">
        <v>0.73</v>
      </c>
      <c r="E25" s="196">
        <v>0.93</v>
      </c>
      <c r="F25" s="197">
        <v>1.25</v>
      </c>
      <c r="G25" s="196">
        <v>1.3</v>
      </c>
      <c r="H25" s="196">
        <v>1.73</v>
      </c>
      <c r="I25" s="196">
        <v>0.48</v>
      </c>
      <c r="J25" s="196">
        <v>0.5</v>
      </c>
      <c r="K25" s="196">
        <v>0.64</v>
      </c>
      <c r="L25" s="196">
        <v>0.71</v>
      </c>
      <c r="M25" s="197">
        <v>1.03</v>
      </c>
      <c r="N25" s="196">
        <v>1.07</v>
      </c>
      <c r="O25" s="196">
        <v>1.45</v>
      </c>
      <c r="P25" s="196">
        <v>0.11</v>
      </c>
    </row>
    <row r="26" spans="1:16" x14ac:dyDescent="0.2">
      <c r="A26" s="5">
        <v>19</v>
      </c>
      <c r="B26" s="196">
        <v>0.55000000000000004</v>
      </c>
      <c r="C26" s="196">
        <v>0.56999999999999995</v>
      </c>
      <c r="D26" s="196">
        <v>0.73</v>
      </c>
      <c r="E26" s="196">
        <v>0.93</v>
      </c>
      <c r="F26" s="197">
        <v>1.25</v>
      </c>
      <c r="G26" s="196">
        <v>1.3</v>
      </c>
      <c r="H26" s="196">
        <v>1.73</v>
      </c>
      <c r="I26" s="196">
        <v>0.48</v>
      </c>
      <c r="J26" s="196">
        <v>0.5</v>
      </c>
      <c r="K26" s="196">
        <v>0.64</v>
      </c>
      <c r="L26" s="196">
        <v>0.71</v>
      </c>
      <c r="M26" s="197">
        <v>1.03</v>
      </c>
      <c r="N26" s="196">
        <v>1.07</v>
      </c>
      <c r="O26" s="196">
        <v>1.45</v>
      </c>
      <c r="P26" s="196">
        <v>0.11</v>
      </c>
    </row>
    <row r="27" spans="1:16" x14ac:dyDescent="0.2">
      <c r="A27" s="5">
        <v>20</v>
      </c>
      <c r="B27" s="196">
        <v>0.55000000000000004</v>
      </c>
      <c r="C27" s="196">
        <v>0.56999999999999995</v>
      </c>
      <c r="D27" s="196">
        <v>0.73</v>
      </c>
      <c r="E27" s="196">
        <v>0.93</v>
      </c>
      <c r="F27" s="197">
        <v>1.25</v>
      </c>
      <c r="G27" s="196">
        <v>1.3</v>
      </c>
      <c r="H27" s="196">
        <v>1.73</v>
      </c>
      <c r="I27" s="196">
        <v>0.48</v>
      </c>
      <c r="J27" s="196">
        <v>0.5</v>
      </c>
      <c r="K27" s="196">
        <v>0.64</v>
      </c>
      <c r="L27" s="196">
        <v>0.71</v>
      </c>
      <c r="M27" s="197">
        <v>1.03</v>
      </c>
      <c r="N27" s="196">
        <v>1.07</v>
      </c>
      <c r="O27" s="196">
        <v>1.45</v>
      </c>
      <c r="P27" s="196">
        <v>0.11</v>
      </c>
    </row>
    <row r="28" spans="1:16" x14ac:dyDescent="0.2">
      <c r="A28" s="5">
        <v>21</v>
      </c>
      <c r="B28" s="196">
        <v>0.55000000000000004</v>
      </c>
      <c r="C28" s="196">
        <v>0.56999999999999995</v>
      </c>
      <c r="D28" s="196">
        <v>0.73</v>
      </c>
      <c r="E28" s="196">
        <v>0.93</v>
      </c>
      <c r="F28" s="197">
        <v>1.25</v>
      </c>
      <c r="G28" s="196">
        <v>1.3</v>
      </c>
      <c r="H28" s="196">
        <v>1.73</v>
      </c>
      <c r="I28" s="196">
        <v>0.48</v>
      </c>
      <c r="J28" s="196">
        <v>0.5</v>
      </c>
      <c r="K28" s="196">
        <v>0.64</v>
      </c>
      <c r="L28" s="196">
        <v>0.71</v>
      </c>
      <c r="M28" s="197">
        <v>1.03</v>
      </c>
      <c r="N28" s="196">
        <v>1.07</v>
      </c>
      <c r="O28" s="196">
        <v>1.45</v>
      </c>
      <c r="P28" s="196">
        <v>0.11</v>
      </c>
    </row>
    <row r="29" spans="1:16" x14ac:dyDescent="0.2">
      <c r="A29" s="5">
        <v>22</v>
      </c>
      <c r="B29" s="196">
        <v>0.55000000000000004</v>
      </c>
      <c r="C29" s="196">
        <v>0.56999999999999995</v>
      </c>
      <c r="D29" s="196">
        <v>0.73</v>
      </c>
      <c r="E29" s="196">
        <v>0.93</v>
      </c>
      <c r="F29" s="197">
        <v>1.25</v>
      </c>
      <c r="G29" s="196">
        <v>1.3</v>
      </c>
      <c r="H29" s="196">
        <v>1.73</v>
      </c>
      <c r="I29" s="196">
        <v>0.48</v>
      </c>
      <c r="J29" s="196">
        <v>0.5</v>
      </c>
      <c r="K29" s="196">
        <v>0.64</v>
      </c>
      <c r="L29" s="196">
        <v>0.71</v>
      </c>
      <c r="M29" s="197">
        <v>1.03</v>
      </c>
      <c r="N29" s="196">
        <v>1.07</v>
      </c>
      <c r="O29" s="196">
        <v>1.45</v>
      </c>
      <c r="P29" s="196">
        <v>0.11</v>
      </c>
    </row>
    <row r="30" spans="1:16" x14ac:dyDescent="0.2">
      <c r="A30" s="5">
        <v>23</v>
      </c>
      <c r="B30" s="196">
        <v>0.55000000000000004</v>
      </c>
      <c r="C30" s="196">
        <v>0.56999999999999995</v>
      </c>
      <c r="D30" s="196">
        <v>0.73</v>
      </c>
      <c r="E30" s="196">
        <v>0.93</v>
      </c>
      <c r="F30" s="197">
        <v>1.25</v>
      </c>
      <c r="G30" s="196">
        <v>1.3</v>
      </c>
      <c r="H30" s="196">
        <v>1.73</v>
      </c>
      <c r="I30" s="196">
        <v>0.48</v>
      </c>
      <c r="J30" s="196">
        <v>0.5</v>
      </c>
      <c r="K30" s="196">
        <v>0.64</v>
      </c>
      <c r="L30" s="196">
        <v>0.71</v>
      </c>
      <c r="M30" s="197">
        <v>1.03</v>
      </c>
      <c r="N30" s="196">
        <v>1.07</v>
      </c>
      <c r="O30" s="196">
        <v>1.45</v>
      </c>
      <c r="P30" s="196">
        <v>0.11</v>
      </c>
    </row>
    <row r="31" spans="1:16" x14ac:dyDescent="0.2">
      <c r="A31" s="5">
        <v>24</v>
      </c>
      <c r="B31" s="196">
        <v>0.55000000000000004</v>
      </c>
      <c r="C31" s="196">
        <v>0.56999999999999995</v>
      </c>
      <c r="D31" s="196">
        <v>0.73</v>
      </c>
      <c r="E31" s="196">
        <v>0.93</v>
      </c>
      <c r="F31" s="197">
        <v>1.25</v>
      </c>
      <c r="G31" s="196">
        <v>1.3</v>
      </c>
      <c r="H31" s="196">
        <v>1.73</v>
      </c>
      <c r="I31" s="196">
        <v>0.48</v>
      </c>
      <c r="J31" s="196">
        <v>0.5</v>
      </c>
      <c r="K31" s="196">
        <v>0.64</v>
      </c>
      <c r="L31" s="196">
        <v>0.71</v>
      </c>
      <c r="M31" s="197">
        <v>1.03</v>
      </c>
      <c r="N31" s="196">
        <v>1.07</v>
      </c>
      <c r="O31" s="196">
        <v>1.45</v>
      </c>
      <c r="P31" s="196">
        <v>0.11</v>
      </c>
    </row>
    <row r="32" spans="1:16" x14ac:dyDescent="0.2">
      <c r="A32" s="5">
        <v>25</v>
      </c>
      <c r="B32" s="196">
        <v>0.55000000000000004</v>
      </c>
      <c r="C32" s="196">
        <v>0.56999999999999995</v>
      </c>
      <c r="D32" s="196">
        <v>0.73</v>
      </c>
      <c r="E32" s="196">
        <v>0.93</v>
      </c>
      <c r="F32" s="197">
        <v>1.25</v>
      </c>
      <c r="G32" s="196">
        <v>1.3</v>
      </c>
      <c r="H32" s="196">
        <v>1.73</v>
      </c>
      <c r="I32" s="196">
        <v>0.48</v>
      </c>
      <c r="J32" s="196">
        <v>0.5</v>
      </c>
      <c r="K32" s="196">
        <v>0.64</v>
      </c>
      <c r="L32" s="196">
        <v>0.71</v>
      </c>
      <c r="M32" s="197">
        <v>1.03</v>
      </c>
      <c r="N32" s="196">
        <v>1.07</v>
      </c>
      <c r="O32" s="196">
        <v>1.45</v>
      </c>
      <c r="P32" s="196">
        <v>0.11</v>
      </c>
    </row>
    <row r="33" spans="1:16" x14ac:dyDescent="0.2">
      <c r="A33" s="5">
        <v>26</v>
      </c>
      <c r="B33" s="196">
        <v>0.55000000000000004</v>
      </c>
      <c r="C33" s="196">
        <v>0.56999999999999995</v>
      </c>
      <c r="D33" s="196">
        <v>0.73</v>
      </c>
      <c r="E33" s="196">
        <v>0.93</v>
      </c>
      <c r="F33" s="197">
        <v>1.25</v>
      </c>
      <c r="G33" s="196">
        <v>1.3</v>
      </c>
      <c r="H33" s="196">
        <v>1.73</v>
      </c>
      <c r="I33" s="196">
        <v>0.49</v>
      </c>
      <c r="J33" s="196">
        <v>0.51</v>
      </c>
      <c r="K33" s="196">
        <v>0.65</v>
      </c>
      <c r="L33" s="196">
        <v>0.73</v>
      </c>
      <c r="M33" s="197">
        <v>1.05</v>
      </c>
      <c r="N33" s="196">
        <v>1.0900000000000001</v>
      </c>
      <c r="O33" s="196">
        <v>1.47</v>
      </c>
      <c r="P33" s="196">
        <v>0.11</v>
      </c>
    </row>
    <row r="34" spans="1:16" x14ac:dyDescent="0.2">
      <c r="A34" s="5">
        <v>27</v>
      </c>
      <c r="B34" s="196">
        <v>0.55000000000000004</v>
      </c>
      <c r="C34" s="196">
        <v>0.56999999999999995</v>
      </c>
      <c r="D34" s="196">
        <v>0.73</v>
      </c>
      <c r="E34" s="196">
        <v>0.93</v>
      </c>
      <c r="F34" s="197">
        <v>1.25</v>
      </c>
      <c r="G34" s="196">
        <v>1.3</v>
      </c>
      <c r="H34" s="196">
        <v>1.73</v>
      </c>
      <c r="I34" s="196">
        <v>0.49</v>
      </c>
      <c r="J34" s="196">
        <v>0.51</v>
      </c>
      <c r="K34" s="196">
        <v>0.65</v>
      </c>
      <c r="L34" s="196">
        <v>0.75</v>
      </c>
      <c r="M34" s="197">
        <v>1.07</v>
      </c>
      <c r="N34" s="196">
        <v>1.1100000000000001</v>
      </c>
      <c r="O34" s="196">
        <v>1.5</v>
      </c>
      <c r="P34" s="196">
        <v>0.12</v>
      </c>
    </row>
    <row r="35" spans="1:16" x14ac:dyDescent="0.2">
      <c r="A35" s="5">
        <v>28</v>
      </c>
      <c r="B35" s="196">
        <v>0.56000000000000005</v>
      </c>
      <c r="C35" s="196">
        <v>0.57999999999999996</v>
      </c>
      <c r="D35" s="196">
        <v>0.73</v>
      </c>
      <c r="E35" s="196">
        <v>0.93</v>
      </c>
      <c r="F35" s="197">
        <v>1.25</v>
      </c>
      <c r="G35" s="196">
        <v>1.3</v>
      </c>
      <c r="H35" s="196">
        <v>1.73</v>
      </c>
      <c r="I35" s="196">
        <v>0.5</v>
      </c>
      <c r="J35" s="196">
        <v>0.52</v>
      </c>
      <c r="K35" s="196">
        <v>0.66</v>
      </c>
      <c r="L35" s="196">
        <v>0.76</v>
      </c>
      <c r="M35" s="197">
        <v>1.08</v>
      </c>
      <c r="N35" s="196">
        <v>1.1299999999999999</v>
      </c>
      <c r="O35" s="196">
        <v>1.53</v>
      </c>
      <c r="P35" s="196">
        <v>0.12</v>
      </c>
    </row>
    <row r="36" spans="1:16" x14ac:dyDescent="0.2">
      <c r="A36" s="5">
        <v>29</v>
      </c>
      <c r="B36" s="196">
        <v>0.56000000000000005</v>
      </c>
      <c r="C36" s="196">
        <v>0.57999999999999996</v>
      </c>
      <c r="D36" s="196">
        <v>0.73</v>
      </c>
      <c r="E36" s="196">
        <v>0.93</v>
      </c>
      <c r="F36" s="197">
        <v>1.25</v>
      </c>
      <c r="G36" s="196">
        <v>1.3</v>
      </c>
      <c r="H36" s="196">
        <v>1.73</v>
      </c>
      <c r="I36" s="196">
        <v>0.5</v>
      </c>
      <c r="J36" s="196">
        <v>0.52</v>
      </c>
      <c r="K36" s="196">
        <v>0.66</v>
      </c>
      <c r="L36" s="196">
        <v>0.78</v>
      </c>
      <c r="M36" s="197">
        <v>1.1100000000000001</v>
      </c>
      <c r="N36" s="196">
        <v>1.1599999999999999</v>
      </c>
      <c r="O36" s="196">
        <v>1.56</v>
      </c>
      <c r="P36" s="196">
        <v>0.13</v>
      </c>
    </row>
    <row r="37" spans="1:16" x14ac:dyDescent="0.2">
      <c r="A37" s="5">
        <v>30</v>
      </c>
      <c r="B37" s="196">
        <v>0.56000000000000005</v>
      </c>
      <c r="C37" s="196">
        <v>0.57999999999999996</v>
      </c>
      <c r="D37" s="196">
        <v>0.73</v>
      </c>
      <c r="E37" s="196">
        <v>0.93</v>
      </c>
      <c r="F37" s="197">
        <v>1.25</v>
      </c>
      <c r="G37" s="196">
        <v>1.3</v>
      </c>
      <c r="H37" s="196">
        <v>1.73</v>
      </c>
      <c r="I37" s="196">
        <v>0.51</v>
      </c>
      <c r="J37" s="196">
        <v>0.53</v>
      </c>
      <c r="K37" s="196">
        <v>0.67</v>
      </c>
      <c r="L37" s="196">
        <v>0.8</v>
      </c>
      <c r="M37" s="197">
        <v>1.1399999999999999</v>
      </c>
      <c r="N37" s="196">
        <v>1.19</v>
      </c>
      <c r="O37" s="196">
        <v>1.59</v>
      </c>
      <c r="P37" s="196">
        <v>0.13</v>
      </c>
    </row>
    <row r="38" spans="1:16" x14ac:dyDescent="0.2">
      <c r="A38" s="5">
        <v>31</v>
      </c>
      <c r="B38" s="196">
        <v>0.56999999999999995</v>
      </c>
      <c r="C38" s="196">
        <v>0.59</v>
      </c>
      <c r="D38" s="196">
        <v>0.74</v>
      </c>
      <c r="E38" s="196">
        <v>0.93</v>
      </c>
      <c r="F38" s="197">
        <v>1.28</v>
      </c>
      <c r="G38" s="196">
        <v>1.33</v>
      </c>
      <c r="H38" s="196">
        <v>1.75</v>
      </c>
      <c r="I38" s="196">
        <v>0.52</v>
      </c>
      <c r="J38" s="196">
        <v>0.54</v>
      </c>
      <c r="K38" s="196">
        <v>0.67</v>
      </c>
      <c r="L38" s="196">
        <v>0.81</v>
      </c>
      <c r="M38" s="197">
        <v>1.17</v>
      </c>
      <c r="N38" s="196">
        <v>1.22</v>
      </c>
      <c r="O38" s="196">
        <v>1.62</v>
      </c>
      <c r="P38" s="196">
        <v>0.14000000000000001</v>
      </c>
    </row>
    <row r="39" spans="1:16" x14ac:dyDescent="0.2">
      <c r="A39" s="5">
        <v>32</v>
      </c>
      <c r="B39" s="196">
        <v>0.59</v>
      </c>
      <c r="C39" s="196">
        <v>0.61</v>
      </c>
      <c r="D39" s="196">
        <v>0.74</v>
      </c>
      <c r="E39" s="196">
        <v>0.93</v>
      </c>
      <c r="F39" s="197">
        <v>1.31</v>
      </c>
      <c r="G39" s="196">
        <v>1.36</v>
      </c>
      <c r="H39" s="196">
        <v>1.8</v>
      </c>
      <c r="I39" s="196">
        <v>0.54</v>
      </c>
      <c r="J39" s="196">
        <v>0.56000000000000005</v>
      </c>
      <c r="K39" s="196">
        <v>0.67</v>
      </c>
      <c r="L39" s="196">
        <v>0.82</v>
      </c>
      <c r="M39" s="197">
        <v>1.21</v>
      </c>
      <c r="N39" s="196">
        <v>1.26</v>
      </c>
      <c r="O39" s="196">
        <v>1.65</v>
      </c>
      <c r="P39" s="196">
        <v>0.14000000000000001</v>
      </c>
    </row>
    <row r="40" spans="1:16" x14ac:dyDescent="0.2">
      <c r="A40" s="5">
        <v>33</v>
      </c>
      <c r="B40" s="196">
        <v>0.6</v>
      </c>
      <c r="C40" s="196">
        <v>0.62</v>
      </c>
      <c r="D40" s="196">
        <v>0.75</v>
      </c>
      <c r="E40" s="196">
        <v>0.94</v>
      </c>
      <c r="F40" s="197">
        <v>1.33</v>
      </c>
      <c r="G40" s="196">
        <v>1.39</v>
      </c>
      <c r="H40" s="196">
        <v>1.87</v>
      </c>
      <c r="I40" s="196">
        <v>0.55000000000000004</v>
      </c>
      <c r="J40" s="196">
        <v>0.56999999999999995</v>
      </c>
      <c r="K40" s="196">
        <v>0.68</v>
      </c>
      <c r="L40" s="196">
        <v>0.83</v>
      </c>
      <c r="M40" s="197">
        <v>1.25</v>
      </c>
      <c r="N40" s="196">
        <v>1.3</v>
      </c>
      <c r="O40" s="196">
        <v>1.68</v>
      </c>
      <c r="P40" s="196">
        <v>0.15</v>
      </c>
    </row>
    <row r="41" spans="1:16" x14ac:dyDescent="0.2">
      <c r="A41" s="5">
        <v>34</v>
      </c>
      <c r="B41" s="196">
        <v>0.62</v>
      </c>
      <c r="C41" s="196">
        <v>0.64</v>
      </c>
      <c r="D41" s="196">
        <v>0.75</v>
      </c>
      <c r="E41" s="196">
        <v>0.95</v>
      </c>
      <c r="F41" s="197">
        <v>1.36</v>
      </c>
      <c r="G41" s="196">
        <v>1.42</v>
      </c>
      <c r="H41" s="196">
        <v>1.95</v>
      </c>
      <c r="I41" s="196">
        <v>0.56999999999999995</v>
      </c>
      <c r="J41" s="196">
        <v>0.59</v>
      </c>
      <c r="K41" s="196">
        <v>0.68</v>
      </c>
      <c r="L41" s="196">
        <v>0.84</v>
      </c>
      <c r="M41" s="197">
        <v>1.26</v>
      </c>
      <c r="N41" s="196">
        <v>1.34</v>
      </c>
      <c r="O41" s="196">
        <v>1.71</v>
      </c>
      <c r="P41" s="196">
        <v>0.15</v>
      </c>
    </row>
    <row r="42" spans="1:16" x14ac:dyDescent="0.2">
      <c r="A42" s="5">
        <v>35</v>
      </c>
      <c r="B42" s="196">
        <v>0.63</v>
      </c>
      <c r="C42" s="196">
        <v>0.65</v>
      </c>
      <c r="D42" s="196">
        <v>0.76</v>
      </c>
      <c r="E42" s="196">
        <v>0.97</v>
      </c>
      <c r="F42" s="197">
        <v>1.4</v>
      </c>
      <c r="G42" s="196">
        <v>1.46</v>
      </c>
      <c r="H42" s="196">
        <v>2.04</v>
      </c>
      <c r="I42" s="196">
        <v>0.57999999999999996</v>
      </c>
      <c r="J42" s="196">
        <v>0.6</v>
      </c>
      <c r="K42" s="196">
        <v>0.68</v>
      </c>
      <c r="L42" s="196">
        <v>0.85</v>
      </c>
      <c r="M42" s="197">
        <v>1.28</v>
      </c>
      <c r="N42" s="196">
        <v>1.38</v>
      </c>
      <c r="O42" s="196">
        <v>1.75</v>
      </c>
      <c r="P42" s="196">
        <v>0.16</v>
      </c>
    </row>
    <row r="43" spans="1:16" x14ac:dyDescent="0.2">
      <c r="A43" s="5">
        <v>36</v>
      </c>
      <c r="B43" s="196">
        <v>0.64</v>
      </c>
      <c r="C43" s="196">
        <v>0.69</v>
      </c>
      <c r="D43" s="196">
        <v>0.78</v>
      </c>
      <c r="E43" s="196">
        <v>0.99</v>
      </c>
      <c r="F43" s="197">
        <v>1.49</v>
      </c>
      <c r="G43" s="196">
        <v>1.57</v>
      </c>
      <c r="H43" s="196">
        <v>2.2200000000000002</v>
      </c>
      <c r="I43" s="196">
        <v>0.6</v>
      </c>
      <c r="J43" s="196">
        <v>0.62</v>
      </c>
      <c r="K43" s="196">
        <v>0.7</v>
      </c>
      <c r="L43" s="196">
        <v>0.89</v>
      </c>
      <c r="M43" s="197">
        <v>1.34</v>
      </c>
      <c r="N43" s="196">
        <v>1.47</v>
      </c>
      <c r="O43" s="196">
        <v>1.85</v>
      </c>
      <c r="P43" s="196">
        <v>0.17</v>
      </c>
    </row>
    <row r="44" spans="1:16" x14ac:dyDescent="0.2">
      <c r="A44" s="5">
        <v>37</v>
      </c>
      <c r="B44" s="196">
        <v>0.66</v>
      </c>
      <c r="C44" s="196">
        <v>0.73</v>
      </c>
      <c r="D44" s="196">
        <v>0.81</v>
      </c>
      <c r="E44" s="196">
        <v>1.03</v>
      </c>
      <c r="F44" s="197">
        <v>1.55</v>
      </c>
      <c r="G44" s="196">
        <v>1.71</v>
      </c>
      <c r="H44" s="196">
        <v>2.4300000000000002</v>
      </c>
      <c r="I44" s="196">
        <v>0.61</v>
      </c>
      <c r="J44" s="196">
        <v>0.64</v>
      </c>
      <c r="K44" s="196">
        <v>0.74</v>
      </c>
      <c r="L44" s="196">
        <v>0.94</v>
      </c>
      <c r="M44" s="197">
        <v>1.41</v>
      </c>
      <c r="N44" s="196">
        <v>1.55</v>
      </c>
      <c r="O44" s="196">
        <v>1.94</v>
      </c>
      <c r="P44" s="196">
        <v>0.18</v>
      </c>
    </row>
    <row r="45" spans="1:16" x14ac:dyDescent="0.2">
      <c r="A45" s="5">
        <v>38</v>
      </c>
      <c r="B45" s="196">
        <v>0.67</v>
      </c>
      <c r="C45" s="196">
        <v>0.77</v>
      </c>
      <c r="D45" s="196">
        <v>0.85</v>
      </c>
      <c r="E45" s="196">
        <v>1.0900000000000001</v>
      </c>
      <c r="F45" s="197">
        <v>1.64</v>
      </c>
      <c r="G45" s="196">
        <v>1.87</v>
      </c>
      <c r="H45" s="196">
        <v>2.65</v>
      </c>
      <c r="I45" s="196">
        <v>0.62</v>
      </c>
      <c r="J45" s="196">
        <v>0.66</v>
      </c>
      <c r="K45" s="196">
        <v>0.78</v>
      </c>
      <c r="L45" s="196">
        <v>0.99</v>
      </c>
      <c r="M45" s="197">
        <v>1.49</v>
      </c>
      <c r="N45" s="196">
        <v>1.63</v>
      </c>
      <c r="O45" s="196">
        <v>2.0499999999999998</v>
      </c>
      <c r="P45" s="196">
        <v>0.19</v>
      </c>
    </row>
    <row r="46" spans="1:16" x14ac:dyDescent="0.2">
      <c r="A46" s="5">
        <v>39</v>
      </c>
      <c r="B46" s="196">
        <v>0.69</v>
      </c>
      <c r="C46" s="196">
        <v>0.81</v>
      </c>
      <c r="D46" s="196">
        <v>0.89</v>
      </c>
      <c r="E46" s="196">
        <v>1.1599999999999999</v>
      </c>
      <c r="F46" s="197">
        <v>1.74</v>
      </c>
      <c r="G46" s="196">
        <v>2.04</v>
      </c>
      <c r="H46" s="196">
        <v>2.89</v>
      </c>
      <c r="I46" s="196">
        <v>0.63</v>
      </c>
      <c r="J46" s="196">
        <v>0.68</v>
      </c>
      <c r="K46" s="196">
        <v>0.82</v>
      </c>
      <c r="L46" s="196">
        <v>1.04</v>
      </c>
      <c r="M46" s="197">
        <v>1.56</v>
      </c>
      <c r="N46" s="196">
        <v>1.71</v>
      </c>
      <c r="O46" s="196">
        <v>2.1800000000000002</v>
      </c>
      <c r="P46" s="196">
        <v>0.21</v>
      </c>
    </row>
    <row r="47" spans="1:16" x14ac:dyDescent="0.2">
      <c r="A47" s="5">
        <v>40</v>
      </c>
      <c r="B47" s="196">
        <v>0.7</v>
      </c>
      <c r="C47" s="196">
        <v>0.86</v>
      </c>
      <c r="D47" s="196">
        <v>0.94</v>
      </c>
      <c r="E47" s="196">
        <v>1.24</v>
      </c>
      <c r="F47" s="197">
        <v>1.86</v>
      </c>
      <c r="G47" s="196">
        <v>2.2200000000000002</v>
      </c>
      <c r="H47" s="196">
        <v>3.14</v>
      </c>
      <c r="I47" s="196">
        <v>0.64</v>
      </c>
      <c r="J47" s="196">
        <v>0.7</v>
      </c>
      <c r="K47" s="196">
        <v>0.86</v>
      </c>
      <c r="L47" s="196">
        <v>1.0900000000000001</v>
      </c>
      <c r="M47" s="197">
        <v>1.64</v>
      </c>
      <c r="N47" s="196">
        <v>1.79</v>
      </c>
      <c r="O47" s="196">
        <v>2.34</v>
      </c>
      <c r="P47" s="196">
        <v>0.23</v>
      </c>
    </row>
    <row r="48" spans="1:16" x14ac:dyDescent="0.2">
      <c r="A48" s="5">
        <v>41</v>
      </c>
      <c r="B48" s="196">
        <v>0.76</v>
      </c>
      <c r="C48" s="196">
        <v>0.91</v>
      </c>
      <c r="D48" s="196">
        <v>1</v>
      </c>
      <c r="E48" s="196">
        <v>1.33</v>
      </c>
      <c r="F48" s="197">
        <v>2</v>
      </c>
      <c r="G48" s="196">
        <v>2.42</v>
      </c>
      <c r="H48" s="196">
        <v>3.4</v>
      </c>
      <c r="I48" s="196">
        <v>0.68</v>
      </c>
      <c r="J48" s="196">
        <v>0.75</v>
      </c>
      <c r="K48" s="196">
        <v>0.9</v>
      </c>
      <c r="L48" s="196">
        <v>1.1399999999999999</v>
      </c>
      <c r="M48" s="197">
        <v>1.71</v>
      </c>
      <c r="N48" s="196">
        <v>1.9</v>
      </c>
      <c r="O48" s="196">
        <v>2.52</v>
      </c>
      <c r="P48" s="196">
        <v>0.25</v>
      </c>
    </row>
    <row r="49" spans="1:16" x14ac:dyDescent="0.2">
      <c r="A49" s="5">
        <v>42</v>
      </c>
      <c r="B49" s="196">
        <v>0.82</v>
      </c>
      <c r="C49" s="196">
        <v>0.96</v>
      </c>
      <c r="D49" s="196">
        <v>1.06</v>
      </c>
      <c r="E49" s="196">
        <v>1.44</v>
      </c>
      <c r="F49" s="197">
        <v>2.16</v>
      </c>
      <c r="G49" s="196">
        <v>2.63</v>
      </c>
      <c r="H49" s="196">
        <v>3.69</v>
      </c>
      <c r="I49" s="196">
        <v>0.72</v>
      </c>
      <c r="J49" s="196">
        <v>0.8</v>
      </c>
      <c r="K49" s="196">
        <v>0.94</v>
      </c>
      <c r="L49" s="196">
        <v>1.2</v>
      </c>
      <c r="M49" s="197">
        <v>1.8</v>
      </c>
      <c r="N49" s="196">
        <v>2.0299999999999998</v>
      </c>
      <c r="O49" s="196">
        <v>2.73</v>
      </c>
      <c r="P49" s="196">
        <v>0.27</v>
      </c>
    </row>
    <row r="50" spans="1:16" x14ac:dyDescent="0.2">
      <c r="A50" s="5">
        <v>43</v>
      </c>
      <c r="B50" s="196">
        <v>0.88</v>
      </c>
      <c r="C50" s="196">
        <v>1.01</v>
      </c>
      <c r="D50" s="196">
        <v>1.1399999999999999</v>
      </c>
      <c r="E50" s="196">
        <v>1.55</v>
      </c>
      <c r="F50" s="197">
        <v>2.33</v>
      </c>
      <c r="G50" s="196">
        <v>2.86</v>
      </c>
      <c r="H50" s="196">
        <v>4.01</v>
      </c>
      <c r="I50" s="196">
        <v>0.76</v>
      </c>
      <c r="J50" s="196">
        <v>0.85</v>
      </c>
      <c r="K50" s="196">
        <v>0.98</v>
      </c>
      <c r="L50" s="196">
        <v>1.26</v>
      </c>
      <c r="M50" s="197">
        <v>1.89</v>
      </c>
      <c r="N50" s="196">
        <v>2.17</v>
      </c>
      <c r="O50" s="196">
        <v>2.97</v>
      </c>
      <c r="P50" s="196">
        <v>0.3</v>
      </c>
    </row>
    <row r="51" spans="1:16" x14ac:dyDescent="0.2">
      <c r="A51" s="5">
        <v>44</v>
      </c>
      <c r="B51" s="196">
        <v>0.94</v>
      </c>
      <c r="C51" s="196">
        <v>1.07</v>
      </c>
      <c r="D51" s="196">
        <v>1.22</v>
      </c>
      <c r="E51" s="196">
        <v>1.68</v>
      </c>
      <c r="F51" s="197">
        <v>2.52</v>
      </c>
      <c r="G51" s="196">
        <v>3.12</v>
      </c>
      <c r="H51" s="196">
        <v>4.3600000000000003</v>
      </c>
      <c r="I51" s="196">
        <v>0.8</v>
      </c>
      <c r="J51" s="196">
        <v>0.9</v>
      </c>
      <c r="K51" s="196">
        <v>1.02</v>
      </c>
      <c r="L51" s="196">
        <v>1.32</v>
      </c>
      <c r="M51" s="197">
        <v>1.98</v>
      </c>
      <c r="N51" s="196">
        <v>2.35</v>
      </c>
      <c r="O51" s="196">
        <v>3.25</v>
      </c>
      <c r="P51" s="196">
        <v>0.34</v>
      </c>
    </row>
    <row r="52" spans="1:16" x14ac:dyDescent="0.2">
      <c r="A52" s="5">
        <v>45</v>
      </c>
      <c r="B52" s="196">
        <v>1</v>
      </c>
      <c r="C52" s="196">
        <v>1.1399999999999999</v>
      </c>
      <c r="D52" s="196">
        <v>1.32</v>
      </c>
      <c r="E52" s="196">
        <v>1.81</v>
      </c>
      <c r="F52" s="197">
        <v>2.72</v>
      </c>
      <c r="G52" s="196">
        <v>3.4</v>
      </c>
      <c r="H52" s="196">
        <v>4.74</v>
      </c>
      <c r="I52" s="196">
        <v>0.84</v>
      </c>
      <c r="J52" s="196">
        <v>0.96</v>
      </c>
      <c r="K52" s="196">
        <v>1.06</v>
      </c>
      <c r="L52" s="196">
        <v>1.38</v>
      </c>
      <c r="M52" s="197">
        <v>2.0699999999999998</v>
      </c>
      <c r="N52" s="196">
        <v>2.54</v>
      </c>
      <c r="O52" s="196">
        <v>3.57</v>
      </c>
      <c r="P52" s="196">
        <v>0.38</v>
      </c>
    </row>
    <row r="53" spans="1:16" x14ac:dyDescent="0.2">
      <c r="A53" s="5">
        <v>46</v>
      </c>
      <c r="B53" s="196">
        <v>1.06</v>
      </c>
      <c r="C53" s="196">
        <v>1.22</v>
      </c>
      <c r="D53" s="196">
        <v>1.43</v>
      </c>
      <c r="E53" s="196">
        <v>1.95</v>
      </c>
      <c r="F53" s="197">
        <v>2.93</v>
      </c>
      <c r="G53" s="196">
        <v>3.69</v>
      </c>
      <c r="H53" s="196">
        <v>5.13</v>
      </c>
      <c r="I53" s="196">
        <v>0.88</v>
      </c>
      <c r="J53" s="196">
        <v>1.02</v>
      </c>
      <c r="K53" s="196">
        <v>1.1499999999999999</v>
      </c>
      <c r="L53" s="196">
        <v>1.5</v>
      </c>
      <c r="M53" s="197">
        <v>2.25</v>
      </c>
      <c r="N53" s="196">
        <v>2.78</v>
      </c>
      <c r="O53" s="196">
        <v>3.93</v>
      </c>
      <c r="P53" s="196">
        <v>0.44</v>
      </c>
    </row>
    <row r="54" spans="1:16" x14ac:dyDescent="0.2">
      <c r="A54" s="5">
        <v>47</v>
      </c>
      <c r="B54" s="196">
        <v>1.1200000000000001</v>
      </c>
      <c r="C54" s="196">
        <v>1.3</v>
      </c>
      <c r="D54" s="196">
        <v>1.56</v>
      </c>
      <c r="E54" s="196">
        <v>2.11</v>
      </c>
      <c r="F54" s="197">
        <v>3.17</v>
      </c>
      <c r="G54" s="196">
        <v>4</v>
      </c>
      <c r="H54" s="196">
        <v>5.56</v>
      </c>
      <c r="I54" s="196">
        <v>0.92</v>
      </c>
      <c r="J54" s="196">
        <v>1.08</v>
      </c>
      <c r="K54" s="196">
        <v>1.25</v>
      </c>
      <c r="L54" s="196">
        <v>1.62</v>
      </c>
      <c r="M54" s="197">
        <v>2.4300000000000002</v>
      </c>
      <c r="N54" s="196">
        <v>3.02</v>
      </c>
      <c r="O54" s="196">
        <v>4.32</v>
      </c>
      <c r="P54" s="196">
        <v>0.52</v>
      </c>
    </row>
    <row r="55" spans="1:16" x14ac:dyDescent="0.2">
      <c r="A55" s="5">
        <v>48</v>
      </c>
      <c r="B55" s="196">
        <v>1.18</v>
      </c>
      <c r="C55" s="196">
        <v>1.4</v>
      </c>
      <c r="D55" s="196">
        <v>1.69</v>
      </c>
      <c r="E55" s="196">
        <v>2.29</v>
      </c>
      <c r="F55" s="197">
        <v>3.44</v>
      </c>
      <c r="G55" s="196">
        <v>4.3499999999999996</v>
      </c>
      <c r="H55" s="196">
        <v>6.03</v>
      </c>
      <c r="I55" s="196">
        <v>0.97</v>
      </c>
      <c r="J55" s="196">
        <v>1.1399999999999999</v>
      </c>
      <c r="K55" s="196">
        <v>1.36</v>
      </c>
      <c r="L55" s="196">
        <v>1.76</v>
      </c>
      <c r="M55" s="197">
        <v>2.64</v>
      </c>
      <c r="N55" s="196">
        <v>3.29</v>
      </c>
      <c r="O55" s="196">
        <v>4.7300000000000004</v>
      </c>
      <c r="P55" s="196">
        <v>0.62</v>
      </c>
    </row>
    <row r="56" spans="1:16" x14ac:dyDescent="0.2">
      <c r="A56" s="5">
        <v>49</v>
      </c>
      <c r="B56" s="196">
        <v>1.24</v>
      </c>
      <c r="C56" s="196">
        <v>1.51</v>
      </c>
      <c r="D56" s="196">
        <v>1.85</v>
      </c>
      <c r="E56" s="196">
        <v>2.4900000000000002</v>
      </c>
      <c r="F56" s="197">
        <v>3.74</v>
      </c>
      <c r="G56" s="196">
        <v>4.7300000000000004</v>
      </c>
      <c r="H56" s="196">
        <v>6.54</v>
      </c>
      <c r="I56" s="196">
        <v>1.02</v>
      </c>
      <c r="J56" s="196">
        <v>1.21</v>
      </c>
      <c r="K56" s="196">
        <v>1.47</v>
      </c>
      <c r="L56" s="196">
        <v>1.9</v>
      </c>
      <c r="M56" s="197">
        <v>2.85</v>
      </c>
      <c r="N56" s="196">
        <v>3.56</v>
      </c>
      <c r="O56" s="196">
        <v>5.16</v>
      </c>
      <c r="P56" s="196">
        <v>0.74</v>
      </c>
    </row>
    <row r="57" spans="1:16" x14ac:dyDescent="0.2">
      <c r="A57" s="5">
        <v>50</v>
      </c>
      <c r="B57" s="196">
        <v>1.31</v>
      </c>
      <c r="C57" s="196">
        <v>1.64</v>
      </c>
      <c r="D57" s="196">
        <v>2.02</v>
      </c>
      <c r="E57" s="196">
        <v>2.7</v>
      </c>
      <c r="F57" s="197">
        <v>4.05</v>
      </c>
      <c r="G57" s="196">
        <v>5.15</v>
      </c>
      <c r="H57" s="196">
        <v>7.11</v>
      </c>
      <c r="I57" s="196">
        <v>1.07</v>
      </c>
      <c r="J57" s="196">
        <v>1.28</v>
      </c>
      <c r="K57" s="196">
        <v>1.59</v>
      </c>
      <c r="L57" s="196">
        <v>2.0499999999999998</v>
      </c>
      <c r="M57" s="197">
        <v>3.08</v>
      </c>
      <c r="N57" s="196">
        <v>3.84</v>
      </c>
      <c r="O57" s="196">
        <v>5.62</v>
      </c>
      <c r="P57" s="196">
        <v>0.89</v>
      </c>
    </row>
    <row r="58" spans="1:16" x14ac:dyDescent="0.2">
      <c r="A58" s="5">
        <v>51</v>
      </c>
      <c r="B58" s="196">
        <v>1.44</v>
      </c>
      <c r="C58" s="196">
        <v>1.79</v>
      </c>
      <c r="D58" s="196">
        <v>2.21</v>
      </c>
      <c r="E58" s="196">
        <v>2.95</v>
      </c>
      <c r="F58" s="197">
        <v>4.43</v>
      </c>
      <c r="G58" s="196">
        <v>5.61</v>
      </c>
      <c r="H58" s="196">
        <v>7.75</v>
      </c>
      <c r="I58" s="196">
        <v>1.1599999999999999</v>
      </c>
      <c r="J58" s="196">
        <v>1.39</v>
      </c>
      <c r="K58" s="196">
        <v>1.72</v>
      </c>
      <c r="L58" s="196">
        <v>2.2000000000000002</v>
      </c>
      <c r="M58" s="197">
        <v>3.3</v>
      </c>
      <c r="N58" s="196">
        <v>4.13</v>
      </c>
      <c r="O58" s="196">
        <v>6.09</v>
      </c>
      <c r="P58" s="196">
        <v>1.07</v>
      </c>
    </row>
    <row r="59" spans="1:16" x14ac:dyDescent="0.2">
      <c r="A59" s="5">
        <v>52</v>
      </c>
      <c r="B59" s="196">
        <v>1.58</v>
      </c>
      <c r="C59" s="196">
        <v>1.96</v>
      </c>
      <c r="D59" s="196">
        <v>2.4300000000000002</v>
      </c>
      <c r="E59" s="196">
        <v>3.22</v>
      </c>
      <c r="F59" s="197">
        <v>4.83</v>
      </c>
      <c r="G59" s="196">
        <v>6.13</v>
      </c>
      <c r="H59" s="196">
        <v>8.4499999999999993</v>
      </c>
      <c r="I59" s="196">
        <v>1.25</v>
      </c>
      <c r="J59" s="196">
        <v>1.5</v>
      </c>
      <c r="K59" s="196">
        <v>1.85</v>
      </c>
      <c r="L59" s="196">
        <v>2.36</v>
      </c>
      <c r="M59" s="197">
        <v>3.54</v>
      </c>
      <c r="N59" s="196">
        <v>4.43</v>
      </c>
      <c r="O59" s="196">
        <v>6.58</v>
      </c>
      <c r="P59" s="196">
        <v>1.28</v>
      </c>
    </row>
    <row r="60" spans="1:16" x14ac:dyDescent="0.2">
      <c r="A60" s="5">
        <v>53</v>
      </c>
      <c r="B60" s="196">
        <v>1.74</v>
      </c>
      <c r="C60" s="196">
        <v>2.16</v>
      </c>
      <c r="D60" s="196">
        <v>2.67</v>
      </c>
      <c r="E60" s="196">
        <v>3.52</v>
      </c>
      <c r="F60" s="197">
        <v>5.28</v>
      </c>
      <c r="G60" s="196">
        <v>6.69</v>
      </c>
      <c r="H60" s="196">
        <v>9.23</v>
      </c>
      <c r="I60" s="196">
        <v>1.34</v>
      </c>
      <c r="J60" s="196">
        <v>1.61</v>
      </c>
      <c r="K60" s="196">
        <v>1.98</v>
      </c>
      <c r="L60" s="196">
        <v>2.52</v>
      </c>
      <c r="M60" s="197">
        <v>3.78</v>
      </c>
      <c r="N60" s="196">
        <v>4.7300000000000004</v>
      </c>
      <c r="O60" s="196">
        <v>7.09</v>
      </c>
      <c r="P60" s="196">
        <v>1.52</v>
      </c>
    </row>
    <row r="61" spans="1:16" x14ac:dyDescent="0.2">
      <c r="A61" s="5">
        <v>54</v>
      </c>
      <c r="B61" s="196">
        <v>1.91</v>
      </c>
      <c r="C61" s="196">
        <v>2.37</v>
      </c>
      <c r="D61" s="196">
        <v>2.95</v>
      </c>
      <c r="E61" s="196">
        <v>3.86</v>
      </c>
      <c r="F61" s="197">
        <v>5.79</v>
      </c>
      <c r="G61" s="196">
        <v>7.31</v>
      </c>
      <c r="H61" s="196">
        <v>10.07</v>
      </c>
      <c r="I61" s="196">
        <v>1.43</v>
      </c>
      <c r="J61" s="196">
        <v>1.73</v>
      </c>
      <c r="K61" s="196">
        <v>2.12</v>
      </c>
      <c r="L61" s="196">
        <v>2.68</v>
      </c>
      <c r="M61" s="197">
        <v>4.0199999999999996</v>
      </c>
      <c r="N61" s="196">
        <v>5.03</v>
      </c>
      <c r="O61" s="196">
        <v>7.63</v>
      </c>
      <c r="P61" s="196">
        <v>1.79</v>
      </c>
    </row>
    <row r="62" spans="1:16" x14ac:dyDescent="0.2">
      <c r="A62" s="5">
        <v>55</v>
      </c>
      <c r="B62" s="196">
        <v>2.1</v>
      </c>
      <c r="C62" s="196">
        <v>2.6</v>
      </c>
      <c r="D62" s="196">
        <v>3.24</v>
      </c>
      <c r="E62" s="196">
        <v>4.22</v>
      </c>
      <c r="F62" s="197">
        <v>6.33</v>
      </c>
      <c r="G62" s="196">
        <v>7.97</v>
      </c>
      <c r="H62" s="196">
        <v>10.96</v>
      </c>
      <c r="I62" s="196">
        <v>1.53</v>
      </c>
      <c r="J62" s="196">
        <v>1.85</v>
      </c>
      <c r="K62" s="196">
        <v>2.2599999999999998</v>
      </c>
      <c r="L62" s="196">
        <v>2.85</v>
      </c>
      <c r="M62" s="197">
        <v>4.28</v>
      </c>
      <c r="N62" s="196">
        <v>5.34</v>
      </c>
      <c r="O62" s="196">
        <v>8.17</v>
      </c>
      <c r="P62" s="196">
        <v>2.09</v>
      </c>
    </row>
    <row r="63" spans="1:16" x14ac:dyDescent="0.2">
      <c r="A63" s="5">
        <v>56</v>
      </c>
      <c r="B63" s="196">
        <v>2.34</v>
      </c>
      <c r="C63" s="196">
        <v>2.9</v>
      </c>
      <c r="D63" s="196">
        <v>3.6</v>
      </c>
      <c r="E63" s="196">
        <v>4.68</v>
      </c>
      <c r="F63" s="197">
        <v>7.02</v>
      </c>
      <c r="G63" s="196">
        <v>8.77</v>
      </c>
      <c r="H63" s="196">
        <v>12.02</v>
      </c>
      <c r="I63" s="196">
        <v>1.67</v>
      </c>
      <c r="J63" s="196">
        <v>2.02</v>
      </c>
      <c r="K63" s="196">
        <v>2.48</v>
      </c>
      <c r="L63" s="196">
        <v>3.15</v>
      </c>
      <c r="M63" s="197">
        <v>4.7300000000000004</v>
      </c>
      <c r="N63" s="196">
        <v>5.8</v>
      </c>
      <c r="O63" s="196">
        <v>8.8699999999999992</v>
      </c>
      <c r="P63" s="196">
        <v>2.42</v>
      </c>
    </row>
    <row r="64" spans="1:16" x14ac:dyDescent="0.2">
      <c r="A64" s="5">
        <v>57</v>
      </c>
      <c r="B64" s="196">
        <v>2.6</v>
      </c>
      <c r="C64" s="196">
        <v>3.22</v>
      </c>
      <c r="D64" s="196">
        <v>3.99</v>
      </c>
      <c r="E64" s="196">
        <v>5.19</v>
      </c>
      <c r="F64" s="197">
        <v>7.79</v>
      </c>
      <c r="G64" s="196">
        <v>9.64</v>
      </c>
      <c r="H64" s="196">
        <v>13.16</v>
      </c>
      <c r="I64" s="196">
        <v>1.83</v>
      </c>
      <c r="J64" s="196">
        <v>2.21</v>
      </c>
      <c r="K64" s="196">
        <v>2.72</v>
      </c>
      <c r="L64" s="196">
        <v>3.48</v>
      </c>
      <c r="M64" s="197">
        <v>5.22</v>
      </c>
      <c r="N64" s="196">
        <v>6.28</v>
      </c>
      <c r="O64" s="196">
        <v>9.6</v>
      </c>
      <c r="P64" s="196" t="s">
        <v>33</v>
      </c>
    </row>
    <row r="65" spans="1:16" x14ac:dyDescent="0.2">
      <c r="A65" s="5">
        <v>58</v>
      </c>
      <c r="B65" s="196">
        <v>2.89</v>
      </c>
      <c r="C65" s="196">
        <v>3.57</v>
      </c>
      <c r="D65" s="196">
        <v>4.42</v>
      </c>
      <c r="E65" s="196">
        <v>5.74</v>
      </c>
      <c r="F65" s="197">
        <v>8.61</v>
      </c>
      <c r="G65" s="196">
        <v>10.56</v>
      </c>
      <c r="H65" s="196">
        <v>14.37</v>
      </c>
      <c r="I65" s="196">
        <v>1.99</v>
      </c>
      <c r="J65" s="196">
        <v>2.41</v>
      </c>
      <c r="K65" s="196">
        <v>2.98</v>
      </c>
      <c r="L65" s="196">
        <v>3.83</v>
      </c>
      <c r="M65" s="197">
        <v>5.75</v>
      </c>
      <c r="N65" s="196">
        <v>6.8</v>
      </c>
      <c r="O65" s="196">
        <v>10.39</v>
      </c>
      <c r="P65" s="196" t="s">
        <v>33</v>
      </c>
    </row>
    <row r="66" spans="1:16" x14ac:dyDescent="0.2">
      <c r="A66" s="5">
        <v>59</v>
      </c>
      <c r="B66" s="196">
        <v>3.21</v>
      </c>
      <c r="C66" s="196">
        <v>3.96</v>
      </c>
      <c r="D66" s="196">
        <v>4.8899999999999997</v>
      </c>
      <c r="E66" s="196">
        <v>6.35</v>
      </c>
      <c r="F66" s="197">
        <v>9.5299999999999994</v>
      </c>
      <c r="G66" s="196">
        <v>11.55</v>
      </c>
      <c r="H66" s="196">
        <v>15.68</v>
      </c>
      <c r="I66" s="196">
        <v>2.17</v>
      </c>
      <c r="J66" s="196">
        <v>2.63</v>
      </c>
      <c r="K66" s="196">
        <v>3.27</v>
      </c>
      <c r="L66" s="196">
        <v>4.22</v>
      </c>
      <c r="M66" s="197">
        <v>6.33</v>
      </c>
      <c r="N66" s="196">
        <v>7.36</v>
      </c>
      <c r="O66" s="196">
        <v>11.24</v>
      </c>
      <c r="P66" s="196" t="s">
        <v>33</v>
      </c>
    </row>
    <row r="67" spans="1:16" x14ac:dyDescent="0.2">
      <c r="A67" s="5">
        <v>60</v>
      </c>
      <c r="B67" s="196">
        <v>3.55</v>
      </c>
      <c r="C67" s="196">
        <v>4.3899999999999997</v>
      </c>
      <c r="D67" s="196">
        <v>5.41</v>
      </c>
      <c r="E67" s="196">
        <v>7.01</v>
      </c>
      <c r="F67" s="197">
        <v>10.52</v>
      </c>
      <c r="G67" s="196">
        <v>12.63</v>
      </c>
      <c r="H67" s="196">
        <v>17.079999999999998</v>
      </c>
      <c r="I67" s="196">
        <v>2.37</v>
      </c>
      <c r="J67" s="196">
        <v>2.87</v>
      </c>
      <c r="K67" s="196">
        <v>3.58</v>
      </c>
      <c r="L67" s="196">
        <v>4.6500000000000004</v>
      </c>
      <c r="M67" s="197">
        <v>6.98</v>
      </c>
      <c r="N67" s="196">
        <v>7.95</v>
      </c>
      <c r="O67" s="196">
        <v>12.16</v>
      </c>
      <c r="P67" s="196" t="s">
        <v>33</v>
      </c>
    </row>
    <row r="68" spans="1:16" x14ac:dyDescent="0.2">
      <c r="A68" s="5">
        <v>61</v>
      </c>
      <c r="B68" s="196">
        <v>3.93</v>
      </c>
      <c r="C68" s="196">
        <v>4.8499999999999996</v>
      </c>
      <c r="D68" s="196">
        <v>5.97</v>
      </c>
      <c r="E68" s="196">
        <v>7.74</v>
      </c>
      <c r="F68" s="197">
        <v>11.61</v>
      </c>
      <c r="G68" s="196">
        <v>13.77</v>
      </c>
      <c r="H68" s="196">
        <v>18.57</v>
      </c>
      <c r="I68" s="196">
        <v>2.58</v>
      </c>
      <c r="J68" s="196">
        <v>3.13</v>
      </c>
      <c r="K68" s="196">
        <v>3.92</v>
      </c>
      <c r="L68" s="196">
        <v>5.12</v>
      </c>
      <c r="M68" s="197">
        <v>7.68</v>
      </c>
      <c r="N68" s="196">
        <v>8.61</v>
      </c>
      <c r="O68" s="196">
        <v>13.33</v>
      </c>
      <c r="P68" s="196" t="s">
        <v>33</v>
      </c>
    </row>
    <row r="69" spans="1:16" x14ac:dyDescent="0.2">
      <c r="A69" s="5">
        <v>62</v>
      </c>
      <c r="B69" s="196">
        <v>4.3499999999999996</v>
      </c>
      <c r="C69" s="196">
        <v>5.37</v>
      </c>
      <c r="D69" s="196">
        <v>6.59</v>
      </c>
      <c r="E69" s="196">
        <v>8.5299999999999994</v>
      </c>
      <c r="F69" s="197">
        <v>12.8</v>
      </c>
      <c r="G69" s="196">
        <v>15</v>
      </c>
      <c r="H69" s="196">
        <v>20.16</v>
      </c>
      <c r="I69" s="196">
        <v>2.82</v>
      </c>
      <c r="J69" s="196">
        <v>3.42</v>
      </c>
      <c r="K69" s="196">
        <v>4.3</v>
      </c>
      <c r="L69" s="196">
        <v>5.65</v>
      </c>
      <c r="M69" s="197">
        <v>8.48</v>
      </c>
      <c r="N69" s="196">
        <v>9.33</v>
      </c>
      <c r="O69" s="196">
        <v>14.52</v>
      </c>
      <c r="P69" s="196" t="s">
        <v>33</v>
      </c>
    </row>
    <row r="70" spans="1:16" x14ac:dyDescent="0.2">
      <c r="A70" s="5">
        <v>63</v>
      </c>
      <c r="B70" s="196">
        <v>4.82</v>
      </c>
      <c r="C70" s="196">
        <v>5.94</v>
      </c>
      <c r="D70" s="196">
        <v>7.27</v>
      </c>
      <c r="E70" s="196">
        <v>9.41</v>
      </c>
      <c r="F70" s="197">
        <v>14.12</v>
      </c>
      <c r="G70" s="196">
        <v>16.3</v>
      </c>
      <c r="H70" s="196">
        <v>21.86</v>
      </c>
      <c r="I70" s="196">
        <v>3.08</v>
      </c>
      <c r="J70" s="196">
        <v>3.75</v>
      </c>
      <c r="K70" s="196">
        <v>4.7300000000000004</v>
      </c>
      <c r="L70" s="196">
        <v>6.24</v>
      </c>
      <c r="M70" s="197">
        <v>9.36</v>
      </c>
      <c r="N70" s="196">
        <v>10.11</v>
      </c>
      <c r="O70" s="196">
        <v>15.72</v>
      </c>
      <c r="P70" s="196" t="s">
        <v>33</v>
      </c>
    </row>
    <row r="71" spans="1:16" x14ac:dyDescent="0.2">
      <c r="A71" s="5">
        <v>64</v>
      </c>
      <c r="B71" s="196">
        <v>5.32</v>
      </c>
      <c r="C71" s="196">
        <v>6.56</v>
      </c>
      <c r="D71" s="196">
        <v>8.01</v>
      </c>
      <c r="E71" s="196">
        <v>10.36</v>
      </c>
      <c r="F71" s="197">
        <v>15.54</v>
      </c>
      <c r="G71" s="196">
        <v>17.690000000000001</v>
      </c>
      <c r="H71" s="196">
        <v>23.66</v>
      </c>
      <c r="I71" s="196">
        <v>3.38</v>
      </c>
      <c r="J71" s="196">
        <v>4.0999999999999996</v>
      </c>
      <c r="K71" s="196">
        <v>5.2</v>
      </c>
      <c r="L71" s="196">
        <v>6.9</v>
      </c>
      <c r="M71" s="197">
        <v>10.35</v>
      </c>
      <c r="N71" s="196">
        <v>10.96</v>
      </c>
      <c r="O71" s="196">
        <v>16.93</v>
      </c>
      <c r="P71" s="196" t="s">
        <v>33</v>
      </c>
    </row>
    <row r="72" spans="1:16" x14ac:dyDescent="0.2">
      <c r="A72" s="5">
        <v>65</v>
      </c>
      <c r="B72" s="196">
        <v>5.88</v>
      </c>
      <c r="C72" s="196">
        <v>7.24</v>
      </c>
      <c r="D72" s="196">
        <v>8.83</v>
      </c>
      <c r="E72" s="196">
        <v>11.41</v>
      </c>
      <c r="F72" s="197">
        <v>17.12</v>
      </c>
      <c r="G72" s="196">
        <v>19.18</v>
      </c>
      <c r="H72" s="196">
        <v>25.56</v>
      </c>
      <c r="I72" s="196">
        <v>3.7</v>
      </c>
      <c r="J72" s="196">
        <v>4.5</v>
      </c>
      <c r="K72" s="196">
        <v>5.72</v>
      </c>
      <c r="L72" s="196">
        <v>7.63</v>
      </c>
      <c r="M72" s="197">
        <v>11.41</v>
      </c>
      <c r="N72" s="196">
        <v>11.89</v>
      </c>
      <c r="O72" s="196">
        <v>18.149999999999999</v>
      </c>
      <c r="P72" s="196" t="s">
        <v>33</v>
      </c>
    </row>
    <row r="73" spans="1:16" x14ac:dyDescent="0.2">
      <c r="A73" s="5">
        <v>66</v>
      </c>
      <c r="B73" s="196">
        <v>6.62</v>
      </c>
      <c r="C73" s="196">
        <v>8.08</v>
      </c>
      <c r="D73" s="196">
        <v>9.7799999999999994</v>
      </c>
      <c r="E73" s="196">
        <v>12.88</v>
      </c>
      <c r="F73" s="197">
        <v>19.32</v>
      </c>
      <c r="G73" s="196">
        <v>21.56</v>
      </c>
      <c r="H73" s="196">
        <v>29.2</v>
      </c>
      <c r="I73" s="196">
        <v>4.13</v>
      </c>
      <c r="J73" s="196">
        <v>4.96</v>
      </c>
      <c r="K73" s="196">
        <v>6.31</v>
      </c>
      <c r="L73" s="196">
        <v>8.4</v>
      </c>
      <c r="M73" s="197">
        <v>12.41</v>
      </c>
      <c r="N73" s="196">
        <v>12.93</v>
      </c>
      <c r="O73" s="196">
        <v>19.38</v>
      </c>
      <c r="P73" s="196" t="s">
        <v>33</v>
      </c>
    </row>
    <row r="74" spans="1:16" x14ac:dyDescent="0.2">
      <c r="A74" s="5">
        <v>67</v>
      </c>
      <c r="B74" s="196">
        <v>7.46</v>
      </c>
      <c r="C74" s="196">
        <v>9.0299999999999994</v>
      </c>
      <c r="D74" s="196">
        <v>10.83</v>
      </c>
      <c r="E74" s="196">
        <v>14.53</v>
      </c>
      <c r="F74" s="197">
        <v>21.8</v>
      </c>
      <c r="G74" s="196">
        <v>24.21</v>
      </c>
      <c r="H74" s="196">
        <v>33.270000000000003</v>
      </c>
      <c r="I74" s="196">
        <v>4.6100000000000003</v>
      </c>
      <c r="J74" s="196">
        <v>5.47</v>
      </c>
      <c r="K74" s="196">
        <v>6.97</v>
      </c>
      <c r="L74" s="196">
        <v>9.25</v>
      </c>
      <c r="M74" s="197">
        <v>13.49</v>
      </c>
      <c r="N74" s="196">
        <v>14.05</v>
      </c>
      <c r="O74" s="196">
        <v>20.65</v>
      </c>
      <c r="P74" s="196" t="s">
        <v>33</v>
      </c>
    </row>
    <row r="75" spans="1:16" x14ac:dyDescent="0.2">
      <c r="A75" s="5">
        <v>68</v>
      </c>
      <c r="B75" s="196">
        <v>8.4</v>
      </c>
      <c r="C75" s="196">
        <v>10.09</v>
      </c>
      <c r="D75" s="196">
        <v>12.02</v>
      </c>
      <c r="E75" s="196">
        <v>16.41</v>
      </c>
      <c r="F75" s="197">
        <v>24.62</v>
      </c>
      <c r="G75" s="196">
        <v>27.19</v>
      </c>
      <c r="H75" s="196">
        <v>37.869999999999997</v>
      </c>
      <c r="I75" s="196">
        <v>5.15</v>
      </c>
      <c r="J75" s="196">
        <v>6.05</v>
      </c>
      <c r="K75" s="196">
        <v>7.71</v>
      </c>
      <c r="L75" s="196">
        <v>10.199999999999999</v>
      </c>
      <c r="M75" s="197">
        <v>14.67</v>
      </c>
      <c r="N75" s="196">
        <v>15.28</v>
      </c>
      <c r="O75" s="196">
        <v>21.97</v>
      </c>
      <c r="P75" s="196" t="s">
        <v>33</v>
      </c>
    </row>
    <row r="76" spans="1:16" x14ac:dyDescent="0.2">
      <c r="A76" s="5">
        <v>69</v>
      </c>
      <c r="B76" s="196">
        <v>9.49</v>
      </c>
      <c r="C76" s="196">
        <v>11.3</v>
      </c>
      <c r="D76" s="196">
        <v>13.36</v>
      </c>
      <c r="E76" s="196">
        <v>18.559999999999999</v>
      </c>
      <c r="F76" s="197">
        <v>27.84</v>
      </c>
      <c r="G76" s="196">
        <v>30.58</v>
      </c>
      <c r="H76" s="196">
        <v>43.11</v>
      </c>
      <c r="I76" s="196">
        <v>5.75</v>
      </c>
      <c r="J76" s="196">
        <v>6.68</v>
      </c>
      <c r="K76" s="196">
        <v>8.52</v>
      </c>
      <c r="L76" s="196">
        <v>11.25</v>
      </c>
      <c r="M76" s="197">
        <v>15.96</v>
      </c>
      <c r="N76" s="196">
        <v>16.62</v>
      </c>
      <c r="O76" s="196">
        <v>23.32</v>
      </c>
      <c r="P76" s="196" t="s">
        <v>33</v>
      </c>
    </row>
    <row r="77" spans="1:16" x14ac:dyDescent="0.2">
      <c r="A77" s="5">
        <v>70</v>
      </c>
      <c r="B77" s="196">
        <v>10.72</v>
      </c>
      <c r="C77" s="196">
        <v>12.68</v>
      </c>
      <c r="D77" s="196">
        <v>14.88</v>
      </c>
      <c r="E77" s="196">
        <v>21.01</v>
      </c>
      <c r="F77" s="197">
        <v>31.52</v>
      </c>
      <c r="G77" s="196">
        <v>34.409999999999997</v>
      </c>
      <c r="H77" s="196">
        <v>49.06</v>
      </c>
      <c r="I77" s="196">
        <v>6.42</v>
      </c>
      <c r="J77" s="196">
        <v>7.38</v>
      </c>
      <c r="K77" s="196">
        <v>9.43</v>
      </c>
      <c r="L77" s="196">
        <v>12.42</v>
      </c>
      <c r="M77" s="197">
        <v>17.34</v>
      </c>
      <c r="N77" s="196">
        <v>18.059999999999999</v>
      </c>
      <c r="O77" s="196">
        <v>24.75</v>
      </c>
      <c r="P77" s="196" t="s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5"/>
  </sheetPr>
  <dimension ref="A1:P78"/>
  <sheetViews>
    <sheetView workbookViewId="0">
      <pane ySplit="6" topLeftCell="A58" activePane="bottomLeft" state="frozen"/>
      <selection activeCell="C16" sqref="C16"/>
      <selection pane="bottomLeft" activeCell="M78" sqref="M78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57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16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0.73</v>
      </c>
      <c r="C7" s="196">
        <v>0.73</v>
      </c>
      <c r="D7" s="196">
        <v>0.73</v>
      </c>
      <c r="E7" s="196">
        <v>0.73</v>
      </c>
      <c r="F7" s="197">
        <v>0.73</v>
      </c>
      <c r="G7" s="196">
        <v>0.73</v>
      </c>
      <c r="H7" s="196">
        <v>0.73</v>
      </c>
      <c r="I7" s="196">
        <v>0.62</v>
      </c>
      <c r="J7" s="196">
        <v>0.62</v>
      </c>
      <c r="K7" s="196">
        <v>0.62</v>
      </c>
      <c r="L7" s="196">
        <v>0.62</v>
      </c>
      <c r="M7" s="197">
        <v>0.62</v>
      </c>
      <c r="N7" s="196">
        <v>0.62</v>
      </c>
      <c r="O7" s="196">
        <v>0.62</v>
      </c>
      <c r="P7" s="196" t="s">
        <v>33</v>
      </c>
    </row>
    <row r="8" spans="1:16" x14ac:dyDescent="0.2">
      <c r="A8" s="5">
        <v>1</v>
      </c>
      <c r="B8" s="196">
        <v>0.73</v>
      </c>
      <c r="C8" s="196">
        <v>0.73</v>
      </c>
      <c r="D8" s="196">
        <v>0.73</v>
      </c>
      <c r="E8" s="196">
        <v>0.73</v>
      </c>
      <c r="F8" s="197">
        <v>0.73</v>
      </c>
      <c r="G8" s="196">
        <v>0.73</v>
      </c>
      <c r="H8" s="196">
        <v>0.73</v>
      </c>
      <c r="I8" s="196">
        <v>0.62</v>
      </c>
      <c r="J8" s="196">
        <v>0.62</v>
      </c>
      <c r="K8" s="196">
        <v>0.62</v>
      </c>
      <c r="L8" s="196">
        <v>0.62</v>
      </c>
      <c r="M8" s="197">
        <v>0.62</v>
      </c>
      <c r="N8" s="196">
        <v>0.62</v>
      </c>
      <c r="O8" s="196">
        <v>0.62</v>
      </c>
      <c r="P8" s="196" t="s">
        <v>33</v>
      </c>
    </row>
    <row r="9" spans="1:16" x14ac:dyDescent="0.2">
      <c r="A9" s="5">
        <v>2</v>
      </c>
      <c r="B9" s="196">
        <v>0.73</v>
      </c>
      <c r="C9" s="196">
        <v>0.73</v>
      </c>
      <c r="D9" s="196">
        <v>0.73</v>
      </c>
      <c r="E9" s="196">
        <v>0.73</v>
      </c>
      <c r="F9" s="197">
        <v>0.73</v>
      </c>
      <c r="G9" s="196">
        <v>0.73</v>
      </c>
      <c r="H9" s="196">
        <v>0.73</v>
      </c>
      <c r="I9" s="196">
        <v>0.62</v>
      </c>
      <c r="J9" s="196">
        <v>0.62</v>
      </c>
      <c r="K9" s="196">
        <v>0.62</v>
      </c>
      <c r="L9" s="196">
        <v>0.62</v>
      </c>
      <c r="M9" s="197">
        <v>0.62</v>
      </c>
      <c r="N9" s="196">
        <v>0.62</v>
      </c>
      <c r="O9" s="196">
        <v>0.62</v>
      </c>
      <c r="P9" s="196" t="s">
        <v>33</v>
      </c>
    </row>
    <row r="10" spans="1:16" x14ac:dyDescent="0.2">
      <c r="A10" s="5">
        <v>3</v>
      </c>
      <c r="B10" s="196">
        <v>0.73</v>
      </c>
      <c r="C10" s="196">
        <v>0.73</v>
      </c>
      <c r="D10" s="196">
        <v>0.73</v>
      </c>
      <c r="E10" s="196">
        <v>0.73</v>
      </c>
      <c r="F10" s="197">
        <v>0.73</v>
      </c>
      <c r="G10" s="196">
        <v>0.73</v>
      </c>
      <c r="H10" s="196">
        <v>0.73</v>
      </c>
      <c r="I10" s="196">
        <v>0.62</v>
      </c>
      <c r="J10" s="196">
        <v>0.62</v>
      </c>
      <c r="K10" s="196">
        <v>0.62</v>
      </c>
      <c r="L10" s="196">
        <v>0.62</v>
      </c>
      <c r="M10" s="197">
        <v>0.62</v>
      </c>
      <c r="N10" s="196">
        <v>0.62</v>
      </c>
      <c r="O10" s="196">
        <v>0.62</v>
      </c>
      <c r="P10" s="196" t="s">
        <v>33</v>
      </c>
    </row>
    <row r="11" spans="1:16" x14ac:dyDescent="0.2">
      <c r="A11" s="5">
        <v>4</v>
      </c>
      <c r="B11" s="196">
        <v>0.73</v>
      </c>
      <c r="C11" s="196">
        <v>0.73</v>
      </c>
      <c r="D11" s="196">
        <v>0.73</v>
      </c>
      <c r="E11" s="196">
        <v>0.73</v>
      </c>
      <c r="F11" s="197">
        <v>0.73</v>
      </c>
      <c r="G11" s="196">
        <v>0.73</v>
      </c>
      <c r="H11" s="196">
        <v>0.73</v>
      </c>
      <c r="I11" s="196">
        <v>0.62</v>
      </c>
      <c r="J11" s="196">
        <v>0.62</v>
      </c>
      <c r="K11" s="196">
        <v>0.62</v>
      </c>
      <c r="L11" s="196">
        <v>0.62</v>
      </c>
      <c r="M11" s="197">
        <v>0.62</v>
      </c>
      <c r="N11" s="196">
        <v>0.62</v>
      </c>
      <c r="O11" s="196">
        <v>0.62</v>
      </c>
      <c r="P11" s="196" t="s">
        <v>33</v>
      </c>
    </row>
    <row r="12" spans="1:16" x14ac:dyDescent="0.2">
      <c r="A12" s="5">
        <v>5</v>
      </c>
      <c r="B12" s="196">
        <v>0.73</v>
      </c>
      <c r="C12" s="196">
        <v>0.73</v>
      </c>
      <c r="D12" s="196">
        <v>0.73</v>
      </c>
      <c r="E12" s="196">
        <v>0.73</v>
      </c>
      <c r="F12" s="197">
        <v>0.73</v>
      </c>
      <c r="G12" s="196">
        <v>0.73</v>
      </c>
      <c r="H12" s="196">
        <v>0.73</v>
      </c>
      <c r="I12" s="196">
        <v>0.62</v>
      </c>
      <c r="J12" s="196">
        <v>0.62</v>
      </c>
      <c r="K12" s="196">
        <v>0.62</v>
      </c>
      <c r="L12" s="196">
        <v>0.62</v>
      </c>
      <c r="M12" s="197">
        <v>0.62</v>
      </c>
      <c r="N12" s="196">
        <v>0.62</v>
      </c>
      <c r="O12" s="196">
        <v>0.62</v>
      </c>
      <c r="P12" s="196" t="s">
        <v>33</v>
      </c>
    </row>
    <row r="13" spans="1:16" x14ac:dyDescent="0.2">
      <c r="A13" s="5">
        <v>6</v>
      </c>
      <c r="B13" s="196">
        <v>0.73</v>
      </c>
      <c r="C13" s="196">
        <v>0.73</v>
      </c>
      <c r="D13" s="196">
        <v>0.73</v>
      </c>
      <c r="E13" s="196">
        <v>0.73</v>
      </c>
      <c r="F13" s="197">
        <v>0.73</v>
      </c>
      <c r="G13" s="196">
        <v>0.73</v>
      </c>
      <c r="H13" s="196">
        <v>0.73</v>
      </c>
      <c r="I13" s="196">
        <v>0.62</v>
      </c>
      <c r="J13" s="196">
        <v>0.62</v>
      </c>
      <c r="K13" s="196">
        <v>0.62</v>
      </c>
      <c r="L13" s="196">
        <v>0.62</v>
      </c>
      <c r="M13" s="197">
        <v>0.62</v>
      </c>
      <c r="N13" s="196">
        <v>0.62</v>
      </c>
      <c r="O13" s="196">
        <v>0.62</v>
      </c>
      <c r="P13" s="196" t="s">
        <v>33</v>
      </c>
    </row>
    <row r="14" spans="1:16" x14ac:dyDescent="0.2">
      <c r="A14" s="5">
        <v>7</v>
      </c>
      <c r="B14" s="196">
        <v>0.73</v>
      </c>
      <c r="C14" s="196">
        <v>0.73</v>
      </c>
      <c r="D14" s="196">
        <v>0.73</v>
      </c>
      <c r="E14" s="196">
        <v>0.73</v>
      </c>
      <c r="F14" s="197">
        <v>0.73</v>
      </c>
      <c r="G14" s="196">
        <v>0.73</v>
      </c>
      <c r="H14" s="196">
        <v>0.73</v>
      </c>
      <c r="I14" s="196">
        <v>0.62</v>
      </c>
      <c r="J14" s="196">
        <v>0.62</v>
      </c>
      <c r="K14" s="196">
        <v>0.62</v>
      </c>
      <c r="L14" s="196">
        <v>0.62</v>
      </c>
      <c r="M14" s="197">
        <v>0.62</v>
      </c>
      <c r="N14" s="196">
        <v>0.62</v>
      </c>
      <c r="O14" s="196">
        <v>0.62</v>
      </c>
      <c r="P14" s="196" t="s">
        <v>33</v>
      </c>
    </row>
    <row r="15" spans="1:16" x14ac:dyDescent="0.2">
      <c r="A15" s="5">
        <v>8</v>
      </c>
      <c r="B15" s="196">
        <v>0.73</v>
      </c>
      <c r="C15" s="196">
        <v>0.73</v>
      </c>
      <c r="D15" s="196">
        <v>0.73</v>
      </c>
      <c r="E15" s="196">
        <v>0.73</v>
      </c>
      <c r="F15" s="197">
        <v>0.73</v>
      </c>
      <c r="G15" s="196">
        <v>0.73</v>
      </c>
      <c r="H15" s="196">
        <v>0.73</v>
      </c>
      <c r="I15" s="196">
        <v>0.62</v>
      </c>
      <c r="J15" s="196">
        <v>0.62</v>
      </c>
      <c r="K15" s="196">
        <v>0.62</v>
      </c>
      <c r="L15" s="196">
        <v>0.62</v>
      </c>
      <c r="M15" s="197">
        <v>0.62</v>
      </c>
      <c r="N15" s="196">
        <v>0.62</v>
      </c>
      <c r="O15" s="196">
        <v>0.62</v>
      </c>
      <c r="P15" s="196" t="s">
        <v>33</v>
      </c>
    </row>
    <row r="16" spans="1:16" x14ac:dyDescent="0.2">
      <c r="A16" s="5">
        <v>9</v>
      </c>
      <c r="B16" s="196">
        <v>0.73</v>
      </c>
      <c r="C16" s="196">
        <v>0.73</v>
      </c>
      <c r="D16" s="196">
        <v>0.73</v>
      </c>
      <c r="E16" s="196">
        <v>0.73</v>
      </c>
      <c r="F16" s="197">
        <v>0.73</v>
      </c>
      <c r="G16" s="196">
        <v>0.73</v>
      </c>
      <c r="H16" s="196">
        <v>0.73</v>
      </c>
      <c r="I16" s="196">
        <v>0.62</v>
      </c>
      <c r="J16" s="196">
        <v>0.62</v>
      </c>
      <c r="K16" s="196">
        <v>0.62</v>
      </c>
      <c r="L16" s="196">
        <v>0.62</v>
      </c>
      <c r="M16" s="197">
        <v>0.62</v>
      </c>
      <c r="N16" s="196">
        <v>0.62</v>
      </c>
      <c r="O16" s="196">
        <v>0.62</v>
      </c>
      <c r="P16" s="196" t="s">
        <v>33</v>
      </c>
    </row>
    <row r="17" spans="1:16" x14ac:dyDescent="0.2">
      <c r="A17" s="5">
        <v>10</v>
      </c>
      <c r="B17" s="196">
        <v>0.73</v>
      </c>
      <c r="C17" s="196">
        <v>0.73</v>
      </c>
      <c r="D17" s="196">
        <v>0.73</v>
      </c>
      <c r="E17" s="196">
        <v>0.73</v>
      </c>
      <c r="F17" s="197">
        <v>0.73</v>
      </c>
      <c r="G17" s="196">
        <v>0.73</v>
      </c>
      <c r="H17" s="196">
        <v>0.73</v>
      </c>
      <c r="I17" s="196">
        <v>0.62</v>
      </c>
      <c r="J17" s="196">
        <v>0.62</v>
      </c>
      <c r="K17" s="196">
        <v>0.62</v>
      </c>
      <c r="L17" s="196">
        <v>0.62</v>
      </c>
      <c r="M17" s="197">
        <v>0.62</v>
      </c>
      <c r="N17" s="196">
        <v>0.62</v>
      </c>
      <c r="O17" s="196">
        <v>0.62</v>
      </c>
      <c r="P17" s="196" t="s">
        <v>33</v>
      </c>
    </row>
    <row r="18" spans="1:16" x14ac:dyDescent="0.2">
      <c r="A18" s="5">
        <v>11</v>
      </c>
      <c r="B18" s="196">
        <v>0.73</v>
      </c>
      <c r="C18" s="196">
        <v>0.73</v>
      </c>
      <c r="D18" s="196">
        <v>0.73</v>
      </c>
      <c r="E18" s="196">
        <v>0.73</v>
      </c>
      <c r="F18" s="197">
        <v>0.73</v>
      </c>
      <c r="G18" s="196">
        <v>0.73</v>
      </c>
      <c r="H18" s="196">
        <v>0.73</v>
      </c>
      <c r="I18" s="196">
        <v>0.62</v>
      </c>
      <c r="J18" s="196">
        <v>0.62</v>
      </c>
      <c r="K18" s="196">
        <v>0.62</v>
      </c>
      <c r="L18" s="196">
        <v>0.62</v>
      </c>
      <c r="M18" s="197">
        <v>0.62</v>
      </c>
      <c r="N18" s="196">
        <v>0.62</v>
      </c>
      <c r="O18" s="196">
        <v>0.62</v>
      </c>
      <c r="P18" s="196" t="s">
        <v>33</v>
      </c>
    </row>
    <row r="19" spans="1:16" x14ac:dyDescent="0.2">
      <c r="A19" s="5">
        <v>12</v>
      </c>
      <c r="B19" s="196">
        <v>0.73</v>
      </c>
      <c r="C19" s="196">
        <v>0.73</v>
      </c>
      <c r="D19" s="196">
        <v>0.73</v>
      </c>
      <c r="E19" s="196">
        <v>0.73</v>
      </c>
      <c r="F19" s="197">
        <v>0.73</v>
      </c>
      <c r="G19" s="196">
        <v>0.73</v>
      </c>
      <c r="H19" s="196">
        <v>0.73</v>
      </c>
      <c r="I19" s="196">
        <v>0.62</v>
      </c>
      <c r="J19" s="196">
        <v>0.62</v>
      </c>
      <c r="K19" s="196">
        <v>0.62</v>
      </c>
      <c r="L19" s="196">
        <v>0.62</v>
      </c>
      <c r="M19" s="197">
        <v>0.62</v>
      </c>
      <c r="N19" s="196">
        <v>0.62</v>
      </c>
      <c r="O19" s="196">
        <v>0.62</v>
      </c>
      <c r="P19" s="196" t="s">
        <v>33</v>
      </c>
    </row>
    <row r="20" spans="1:16" x14ac:dyDescent="0.2">
      <c r="A20" s="5">
        <v>13</v>
      </c>
      <c r="B20" s="196">
        <v>0.73</v>
      </c>
      <c r="C20" s="196">
        <v>0.73</v>
      </c>
      <c r="D20" s="196">
        <v>0.73</v>
      </c>
      <c r="E20" s="196">
        <v>0.73</v>
      </c>
      <c r="F20" s="197">
        <v>0.73</v>
      </c>
      <c r="G20" s="196">
        <v>0.73</v>
      </c>
      <c r="H20" s="196">
        <v>0.73</v>
      </c>
      <c r="I20" s="196">
        <v>0.62</v>
      </c>
      <c r="J20" s="196">
        <v>0.62</v>
      </c>
      <c r="K20" s="196">
        <v>0.62</v>
      </c>
      <c r="L20" s="196">
        <v>0.62</v>
      </c>
      <c r="M20" s="197">
        <v>0.62</v>
      </c>
      <c r="N20" s="196">
        <v>0.62</v>
      </c>
      <c r="O20" s="196">
        <v>0.62</v>
      </c>
      <c r="P20" s="196" t="s">
        <v>33</v>
      </c>
    </row>
    <row r="21" spans="1:16" x14ac:dyDescent="0.2">
      <c r="A21" s="5">
        <v>14</v>
      </c>
      <c r="B21" s="196">
        <v>0.73</v>
      </c>
      <c r="C21" s="196">
        <v>0.73</v>
      </c>
      <c r="D21" s="196">
        <v>0.73</v>
      </c>
      <c r="E21" s="196">
        <v>0.73</v>
      </c>
      <c r="F21" s="197">
        <v>0.73</v>
      </c>
      <c r="G21" s="196">
        <v>0.73</v>
      </c>
      <c r="H21" s="196">
        <v>0.73</v>
      </c>
      <c r="I21" s="196">
        <v>0.62</v>
      </c>
      <c r="J21" s="196">
        <v>0.62</v>
      </c>
      <c r="K21" s="196">
        <v>0.62</v>
      </c>
      <c r="L21" s="196">
        <v>0.62</v>
      </c>
      <c r="M21" s="197">
        <v>0.62</v>
      </c>
      <c r="N21" s="196">
        <v>0.62</v>
      </c>
      <c r="O21" s="196">
        <v>0.62</v>
      </c>
      <c r="P21" s="196" t="s">
        <v>33</v>
      </c>
    </row>
    <row r="22" spans="1:16" x14ac:dyDescent="0.2">
      <c r="A22" s="5">
        <v>15</v>
      </c>
      <c r="B22" s="196">
        <v>0.73</v>
      </c>
      <c r="C22" s="196">
        <v>0.73</v>
      </c>
      <c r="D22" s="196">
        <v>0.73</v>
      </c>
      <c r="E22" s="196">
        <v>0.73</v>
      </c>
      <c r="F22" s="197">
        <v>0.73</v>
      </c>
      <c r="G22" s="196">
        <v>0.73</v>
      </c>
      <c r="H22" s="196">
        <v>0.73</v>
      </c>
      <c r="I22" s="196">
        <v>0.62</v>
      </c>
      <c r="J22" s="196">
        <v>0.62</v>
      </c>
      <c r="K22" s="196">
        <v>0.62</v>
      </c>
      <c r="L22" s="196">
        <v>0.62</v>
      </c>
      <c r="M22" s="197">
        <v>0.62</v>
      </c>
      <c r="N22" s="196">
        <v>0.62</v>
      </c>
      <c r="O22" s="196">
        <v>0.62</v>
      </c>
      <c r="P22" s="196" t="s">
        <v>33</v>
      </c>
    </row>
    <row r="23" spans="1:16" x14ac:dyDescent="0.2">
      <c r="A23" s="5">
        <v>16</v>
      </c>
      <c r="B23" s="196">
        <v>0.73</v>
      </c>
      <c r="C23" s="196">
        <v>0.73</v>
      </c>
      <c r="D23" s="196">
        <v>0.73</v>
      </c>
      <c r="E23" s="196">
        <v>0.73</v>
      </c>
      <c r="F23" s="197">
        <v>0.73</v>
      </c>
      <c r="G23" s="196">
        <v>0.73</v>
      </c>
      <c r="H23" s="196">
        <v>0.73</v>
      </c>
      <c r="I23" s="196">
        <v>0.62</v>
      </c>
      <c r="J23" s="196">
        <v>0.62</v>
      </c>
      <c r="K23" s="196">
        <v>0.62</v>
      </c>
      <c r="L23" s="196">
        <v>0.62</v>
      </c>
      <c r="M23" s="197">
        <v>0.62</v>
      </c>
      <c r="N23" s="196">
        <v>0.62</v>
      </c>
      <c r="O23" s="196">
        <v>0.62</v>
      </c>
      <c r="P23" s="196">
        <v>0.11</v>
      </c>
    </row>
    <row r="24" spans="1:16" x14ac:dyDescent="0.2">
      <c r="A24" s="5">
        <v>17</v>
      </c>
      <c r="B24" s="196">
        <v>0.73</v>
      </c>
      <c r="C24" s="196">
        <v>0.73</v>
      </c>
      <c r="D24" s="196">
        <v>0.73</v>
      </c>
      <c r="E24" s="196">
        <v>0.73</v>
      </c>
      <c r="F24" s="197">
        <v>0.73</v>
      </c>
      <c r="G24" s="196">
        <v>0.73</v>
      </c>
      <c r="H24" s="196">
        <v>0.73</v>
      </c>
      <c r="I24" s="196">
        <v>0.62</v>
      </c>
      <c r="J24" s="196">
        <v>0.62</v>
      </c>
      <c r="K24" s="196">
        <v>0.62</v>
      </c>
      <c r="L24" s="196">
        <v>0.62</v>
      </c>
      <c r="M24" s="197">
        <v>0.62</v>
      </c>
      <c r="N24" s="196">
        <v>0.62</v>
      </c>
      <c r="O24" s="196">
        <v>0.62</v>
      </c>
      <c r="P24" s="196">
        <v>0.11</v>
      </c>
    </row>
    <row r="25" spans="1:16" x14ac:dyDescent="0.2">
      <c r="A25" s="5">
        <v>18</v>
      </c>
      <c r="B25" s="196">
        <v>0.36</v>
      </c>
      <c r="C25" s="196">
        <v>0.42</v>
      </c>
      <c r="D25" s="196">
        <v>0.49</v>
      </c>
      <c r="E25" s="196">
        <v>0.73</v>
      </c>
      <c r="F25" s="197">
        <v>1.1000000000000001</v>
      </c>
      <c r="G25" s="196">
        <v>1.18</v>
      </c>
      <c r="H25" s="196">
        <v>1.63</v>
      </c>
      <c r="I25" s="196">
        <v>0.28999999999999998</v>
      </c>
      <c r="J25" s="196">
        <v>0.37</v>
      </c>
      <c r="K25" s="196">
        <v>0.4</v>
      </c>
      <c r="L25" s="196">
        <v>0.62</v>
      </c>
      <c r="M25" s="197">
        <v>0.85</v>
      </c>
      <c r="N25" s="196">
        <v>0.89</v>
      </c>
      <c r="O25" s="196">
        <v>1.27</v>
      </c>
      <c r="P25" s="196">
        <v>0.11</v>
      </c>
    </row>
    <row r="26" spans="1:16" x14ac:dyDescent="0.2">
      <c r="A26" s="5">
        <v>19</v>
      </c>
      <c r="B26" s="196">
        <v>0.36</v>
      </c>
      <c r="C26" s="196">
        <v>0.42</v>
      </c>
      <c r="D26" s="196">
        <v>0.49</v>
      </c>
      <c r="E26" s="196">
        <v>0.73</v>
      </c>
      <c r="F26" s="197">
        <v>1.1000000000000001</v>
      </c>
      <c r="G26" s="196">
        <v>1.18</v>
      </c>
      <c r="H26" s="196">
        <v>1.63</v>
      </c>
      <c r="I26" s="196">
        <v>0.28999999999999998</v>
      </c>
      <c r="J26" s="196">
        <v>0.37</v>
      </c>
      <c r="K26" s="196">
        <v>0.4</v>
      </c>
      <c r="L26" s="196">
        <v>0.62</v>
      </c>
      <c r="M26" s="197">
        <v>0.85</v>
      </c>
      <c r="N26" s="196">
        <v>0.89</v>
      </c>
      <c r="O26" s="196">
        <v>1.27</v>
      </c>
      <c r="P26" s="196">
        <v>0.11</v>
      </c>
    </row>
    <row r="27" spans="1:16" x14ac:dyDescent="0.2">
      <c r="A27" s="5">
        <v>20</v>
      </c>
      <c r="B27" s="196">
        <v>0.36</v>
      </c>
      <c r="C27" s="196">
        <v>0.42</v>
      </c>
      <c r="D27" s="196">
        <v>0.49</v>
      </c>
      <c r="E27" s="196">
        <v>0.73</v>
      </c>
      <c r="F27" s="197">
        <v>1.1000000000000001</v>
      </c>
      <c r="G27" s="196">
        <v>1.18</v>
      </c>
      <c r="H27" s="196">
        <v>1.63</v>
      </c>
      <c r="I27" s="196">
        <v>0.28999999999999998</v>
      </c>
      <c r="J27" s="196">
        <v>0.37</v>
      </c>
      <c r="K27" s="196">
        <v>0.4</v>
      </c>
      <c r="L27" s="196">
        <v>0.62</v>
      </c>
      <c r="M27" s="197">
        <v>0.85</v>
      </c>
      <c r="N27" s="196">
        <v>0.89</v>
      </c>
      <c r="O27" s="196">
        <v>1.27</v>
      </c>
      <c r="P27" s="196">
        <v>0.11</v>
      </c>
    </row>
    <row r="28" spans="1:16" x14ac:dyDescent="0.2">
      <c r="A28" s="5">
        <v>21</v>
      </c>
      <c r="B28" s="196">
        <v>0.36</v>
      </c>
      <c r="C28" s="196">
        <v>0.42</v>
      </c>
      <c r="D28" s="196">
        <v>0.49</v>
      </c>
      <c r="E28" s="196">
        <v>0.73</v>
      </c>
      <c r="F28" s="197">
        <v>1.1000000000000001</v>
      </c>
      <c r="G28" s="196">
        <v>1.18</v>
      </c>
      <c r="H28" s="196">
        <v>1.63</v>
      </c>
      <c r="I28" s="196">
        <v>0.28999999999999998</v>
      </c>
      <c r="J28" s="196">
        <v>0.37</v>
      </c>
      <c r="K28" s="196">
        <v>0.4</v>
      </c>
      <c r="L28" s="196">
        <v>0.62</v>
      </c>
      <c r="M28" s="197">
        <v>0.85</v>
      </c>
      <c r="N28" s="196">
        <v>0.89</v>
      </c>
      <c r="O28" s="196">
        <v>1.27</v>
      </c>
      <c r="P28" s="196">
        <v>0.11</v>
      </c>
    </row>
    <row r="29" spans="1:16" x14ac:dyDescent="0.2">
      <c r="A29" s="5">
        <v>22</v>
      </c>
      <c r="B29" s="196">
        <v>0.36</v>
      </c>
      <c r="C29" s="196">
        <v>0.42</v>
      </c>
      <c r="D29" s="196">
        <v>0.49</v>
      </c>
      <c r="E29" s="196">
        <v>0.73</v>
      </c>
      <c r="F29" s="197">
        <v>1.1000000000000001</v>
      </c>
      <c r="G29" s="196">
        <v>1.18</v>
      </c>
      <c r="H29" s="196">
        <v>1.63</v>
      </c>
      <c r="I29" s="196">
        <v>0.28999999999999998</v>
      </c>
      <c r="J29" s="196">
        <v>0.37</v>
      </c>
      <c r="K29" s="196">
        <v>0.4</v>
      </c>
      <c r="L29" s="196">
        <v>0.62</v>
      </c>
      <c r="M29" s="197">
        <v>0.85</v>
      </c>
      <c r="N29" s="196">
        <v>0.89</v>
      </c>
      <c r="O29" s="196">
        <v>1.27</v>
      </c>
      <c r="P29" s="196">
        <v>0.11</v>
      </c>
    </row>
    <row r="30" spans="1:16" x14ac:dyDescent="0.2">
      <c r="A30" s="5">
        <v>23</v>
      </c>
      <c r="B30" s="196">
        <v>0.36</v>
      </c>
      <c r="C30" s="196">
        <v>0.42</v>
      </c>
      <c r="D30" s="196">
        <v>0.49</v>
      </c>
      <c r="E30" s="196">
        <v>0.73</v>
      </c>
      <c r="F30" s="197">
        <v>1.1000000000000001</v>
      </c>
      <c r="G30" s="196">
        <v>1.18</v>
      </c>
      <c r="H30" s="196">
        <v>1.63</v>
      </c>
      <c r="I30" s="196">
        <v>0.28999999999999998</v>
      </c>
      <c r="J30" s="196">
        <v>0.37</v>
      </c>
      <c r="K30" s="196">
        <v>0.4</v>
      </c>
      <c r="L30" s="196">
        <v>0.62</v>
      </c>
      <c r="M30" s="197">
        <v>0.85</v>
      </c>
      <c r="N30" s="196">
        <v>0.89</v>
      </c>
      <c r="O30" s="196">
        <v>1.27</v>
      </c>
      <c r="P30" s="196">
        <v>0.11</v>
      </c>
    </row>
    <row r="31" spans="1:16" x14ac:dyDescent="0.2">
      <c r="A31" s="5">
        <v>24</v>
      </c>
      <c r="B31" s="196">
        <v>0.36</v>
      </c>
      <c r="C31" s="196">
        <v>0.42</v>
      </c>
      <c r="D31" s="196">
        <v>0.49</v>
      </c>
      <c r="E31" s="196">
        <v>0.73</v>
      </c>
      <c r="F31" s="197">
        <v>1.1000000000000001</v>
      </c>
      <c r="G31" s="196">
        <v>1.18</v>
      </c>
      <c r="H31" s="196">
        <v>1.63</v>
      </c>
      <c r="I31" s="196">
        <v>0.28999999999999998</v>
      </c>
      <c r="J31" s="196">
        <v>0.37</v>
      </c>
      <c r="K31" s="196">
        <v>0.4</v>
      </c>
      <c r="L31" s="196">
        <v>0.62</v>
      </c>
      <c r="M31" s="197">
        <v>0.85</v>
      </c>
      <c r="N31" s="196">
        <v>0.89</v>
      </c>
      <c r="O31" s="196">
        <v>1.27</v>
      </c>
      <c r="P31" s="196">
        <v>0.11</v>
      </c>
    </row>
    <row r="32" spans="1:16" x14ac:dyDescent="0.2">
      <c r="A32" s="5">
        <v>25</v>
      </c>
      <c r="B32" s="196">
        <v>0.36</v>
      </c>
      <c r="C32" s="196">
        <v>0.42</v>
      </c>
      <c r="D32" s="196">
        <v>0.49</v>
      </c>
      <c r="E32" s="196">
        <v>0.73</v>
      </c>
      <c r="F32" s="197">
        <v>1.1000000000000001</v>
      </c>
      <c r="G32" s="196">
        <v>1.18</v>
      </c>
      <c r="H32" s="196">
        <v>1.63</v>
      </c>
      <c r="I32" s="196">
        <v>0.28999999999999998</v>
      </c>
      <c r="J32" s="196">
        <v>0.37</v>
      </c>
      <c r="K32" s="196">
        <v>0.4</v>
      </c>
      <c r="L32" s="196">
        <v>0.62</v>
      </c>
      <c r="M32" s="197">
        <v>0.85</v>
      </c>
      <c r="N32" s="196">
        <v>0.89</v>
      </c>
      <c r="O32" s="196">
        <v>1.27</v>
      </c>
      <c r="P32" s="196">
        <v>0.11</v>
      </c>
    </row>
    <row r="33" spans="1:16" x14ac:dyDescent="0.2">
      <c r="A33" s="5">
        <v>26</v>
      </c>
      <c r="B33" s="196">
        <v>0.36</v>
      </c>
      <c r="C33" s="196">
        <v>0.42</v>
      </c>
      <c r="D33" s="196">
        <v>0.49</v>
      </c>
      <c r="E33" s="196">
        <v>0.73</v>
      </c>
      <c r="F33" s="197">
        <v>1.1000000000000001</v>
      </c>
      <c r="G33" s="196">
        <v>1.18</v>
      </c>
      <c r="H33" s="196">
        <v>1.63</v>
      </c>
      <c r="I33" s="196">
        <v>0.28999999999999998</v>
      </c>
      <c r="J33" s="196">
        <v>0.38</v>
      </c>
      <c r="K33" s="196">
        <v>0.4</v>
      </c>
      <c r="L33" s="196">
        <v>0.62</v>
      </c>
      <c r="M33" s="197">
        <v>0.87</v>
      </c>
      <c r="N33" s="196">
        <v>0.91</v>
      </c>
      <c r="O33" s="196">
        <v>1.3</v>
      </c>
      <c r="P33" s="196">
        <v>0.11</v>
      </c>
    </row>
    <row r="34" spans="1:16" x14ac:dyDescent="0.2">
      <c r="A34" s="5">
        <v>27</v>
      </c>
      <c r="B34" s="196">
        <v>0.36</v>
      </c>
      <c r="C34" s="196">
        <v>0.42</v>
      </c>
      <c r="D34" s="196">
        <v>0.49</v>
      </c>
      <c r="E34" s="196">
        <v>0.73</v>
      </c>
      <c r="F34" s="197">
        <v>1.1000000000000001</v>
      </c>
      <c r="G34" s="196">
        <v>1.18</v>
      </c>
      <c r="H34" s="196">
        <v>1.63</v>
      </c>
      <c r="I34" s="196">
        <v>0.3</v>
      </c>
      <c r="J34" s="196">
        <v>0.38</v>
      </c>
      <c r="K34" s="196">
        <v>0.4</v>
      </c>
      <c r="L34" s="196">
        <v>0.62</v>
      </c>
      <c r="M34" s="197">
        <v>0.9</v>
      </c>
      <c r="N34" s="196">
        <v>0.94</v>
      </c>
      <c r="O34" s="196">
        <v>1.33</v>
      </c>
      <c r="P34" s="196">
        <v>0.12</v>
      </c>
    </row>
    <row r="35" spans="1:16" x14ac:dyDescent="0.2">
      <c r="A35" s="5">
        <v>28</v>
      </c>
      <c r="B35" s="196">
        <v>0.36</v>
      </c>
      <c r="C35" s="196">
        <v>0.42</v>
      </c>
      <c r="D35" s="196">
        <v>0.49</v>
      </c>
      <c r="E35" s="196">
        <v>0.73</v>
      </c>
      <c r="F35" s="197">
        <v>1.1000000000000001</v>
      </c>
      <c r="G35" s="196">
        <v>1.18</v>
      </c>
      <c r="H35" s="196">
        <v>1.63</v>
      </c>
      <c r="I35" s="196">
        <v>0.3</v>
      </c>
      <c r="J35" s="196">
        <v>0.39</v>
      </c>
      <c r="K35" s="196">
        <v>0.41</v>
      </c>
      <c r="L35" s="196">
        <v>0.62</v>
      </c>
      <c r="M35" s="197">
        <v>0.93</v>
      </c>
      <c r="N35" s="196">
        <v>0.97</v>
      </c>
      <c r="O35" s="196">
        <v>1.36</v>
      </c>
      <c r="P35" s="196">
        <v>0.12</v>
      </c>
    </row>
    <row r="36" spans="1:16" x14ac:dyDescent="0.2">
      <c r="A36" s="5">
        <v>29</v>
      </c>
      <c r="B36" s="196">
        <v>0.36</v>
      </c>
      <c r="C36" s="196">
        <v>0.42</v>
      </c>
      <c r="D36" s="196">
        <v>0.49</v>
      </c>
      <c r="E36" s="196">
        <v>0.73</v>
      </c>
      <c r="F36" s="197">
        <v>1.1000000000000001</v>
      </c>
      <c r="G36" s="196">
        <v>1.18</v>
      </c>
      <c r="H36" s="196">
        <v>1.63</v>
      </c>
      <c r="I36" s="196">
        <v>0.31</v>
      </c>
      <c r="J36" s="196">
        <v>0.39</v>
      </c>
      <c r="K36" s="196">
        <v>0.42</v>
      </c>
      <c r="L36" s="196">
        <v>0.62</v>
      </c>
      <c r="M36" s="197">
        <v>0.93</v>
      </c>
      <c r="N36" s="196">
        <v>0.99</v>
      </c>
      <c r="O36" s="196">
        <v>1.39</v>
      </c>
      <c r="P36" s="196">
        <v>0.13</v>
      </c>
    </row>
    <row r="37" spans="1:16" x14ac:dyDescent="0.2">
      <c r="A37" s="5">
        <v>30</v>
      </c>
      <c r="B37" s="196">
        <v>0.36</v>
      </c>
      <c r="C37" s="196">
        <v>0.42</v>
      </c>
      <c r="D37" s="196">
        <v>0.49</v>
      </c>
      <c r="E37" s="196">
        <v>0.73</v>
      </c>
      <c r="F37" s="197">
        <v>1.1000000000000001</v>
      </c>
      <c r="G37" s="196">
        <v>1.18</v>
      </c>
      <c r="H37" s="196">
        <v>1.63</v>
      </c>
      <c r="I37" s="196">
        <v>0.31</v>
      </c>
      <c r="J37" s="196">
        <v>0.4</v>
      </c>
      <c r="K37" s="196">
        <v>0.43</v>
      </c>
      <c r="L37" s="196">
        <v>0.62</v>
      </c>
      <c r="M37" s="197">
        <v>0.93</v>
      </c>
      <c r="N37" s="196">
        <v>1.01</v>
      </c>
      <c r="O37" s="196">
        <v>1.41</v>
      </c>
      <c r="P37" s="196">
        <v>0.13</v>
      </c>
    </row>
    <row r="38" spans="1:16" x14ac:dyDescent="0.2">
      <c r="A38" s="5">
        <v>31</v>
      </c>
      <c r="B38" s="196">
        <v>0.36</v>
      </c>
      <c r="C38" s="196">
        <v>0.44</v>
      </c>
      <c r="D38" s="196">
        <v>0.5</v>
      </c>
      <c r="E38" s="196">
        <v>0.73</v>
      </c>
      <c r="F38" s="197">
        <v>1.1000000000000001</v>
      </c>
      <c r="G38" s="196">
        <v>1.21</v>
      </c>
      <c r="H38" s="196">
        <v>1.66</v>
      </c>
      <c r="I38" s="196">
        <v>0.31</v>
      </c>
      <c r="J38" s="196">
        <v>0.4</v>
      </c>
      <c r="K38" s="196">
        <v>0.44</v>
      </c>
      <c r="L38" s="196">
        <v>0.62</v>
      </c>
      <c r="M38" s="197">
        <v>0.93</v>
      </c>
      <c r="N38" s="196">
        <v>1.04</v>
      </c>
      <c r="O38" s="196">
        <v>1.42</v>
      </c>
      <c r="P38" s="196">
        <v>0.14000000000000001</v>
      </c>
    </row>
    <row r="39" spans="1:16" x14ac:dyDescent="0.2">
      <c r="A39" s="5">
        <v>32</v>
      </c>
      <c r="B39" s="196">
        <v>0.36</v>
      </c>
      <c r="C39" s="196">
        <v>0.45</v>
      </c>
      <c r="D39" s="196">
        <v>0.51</v>
      </c>
      <c r="E39" s="196">
        <v>0.73</v>
      </c>
      <c r="F39" s="197">
        <v>1.1000000000000001</v>
      </c>
      <c r="G39" s="196">
        <v>1.24</v>
      </c>
      <c r="H39" s="196">
        <v>1.69</v>
      </c>
      <c r="I39" s="196">
        <v>0.32</v>
      </c>
      <c r="J39" s="196">
        <v>0.41</v>
      </c>
      <c r="K39" s="196">
        <v>0.45</v>
      </c>
      <c r="L39" s="196">
        <v>0.62</v>
      </c>
      <c r="M39" s="197">
        <v>0.93</v>
      </c>
      <c r="N39" s="196">
        <v>1.05</v>
      </c>
      <c r="O39" s="196">
        <v>1.42</v>
      </c>
      <c r="P39" s="196">
        <v>0.14000000000000001</v>
      </c>
    </row>
    <row r="40" spans="1:16" x14ac:dyDescent="0.2">
      <c r="A40" s="5">
        <v>33</v>
      </c>
      <c r="B40" s="196">
        <v>0.36</v>
      </c>
      <c r="C40" s="196">
        <v>0.46</v>
      </c>
      <c r="D40" s="196">
        <v>0.52</v>
      </c>
      <c r="E40" s="196">
        <v>0.73</v>
      </c>
      <c r="F40" s="197">
        <v>1.1000000000000001</v>
      </c>
      <c r="G40" s="196">
        <v>1.27</v>
      </c>
      <c r="H40" s="196">
        <v>1.72</v>
      </c>
      <c r="I40" s="196">
        <v>0.32</v>
      </c>
      <c r="J40" s="196">
        <v>0.41</v>
      </c>
      <c r="K40" s="196">
        <v>0.46</v>
      </c>
      <c r="L40" s="196">
        <v>0.62</v>
      </c>
      <c r="M40" s="197">
        <v>0.93</v>
      </c>
      <c r="N40" s="196">
        <v>1.06</v>
      </c>
      <c r="O40" s="196">
        <v>1.44</v>
      </c>
      <c r="P40" s="196">
        <v>0.15</v>
      </c>
    </row>
    <row r="41" spans="1:16" x14ac:dyDescent="0.2">
      <c r="A41" s="5">
        <v>34</v>
      </c>
      <c r="B41" s="196">
        <v>0.36</v>
      </c>
      <c r="C41" s="196">
        <v>0.47</v>
      </c>
      <c r="D41" s="196">
        <v>0.53</v>
      </c>
      <c r="E41" s="196">
        <v>0.73</v>
      </c>
      <c r="F41" s="197">
        <v>1.1000000000000001</v>
      </c>
      <c r="G41" s="196">
        <v>1.3</v>
      </c>
      <c r="H41" s="196">
        <v>1.75</v>
      </c>
      <c r="I41" s="196">
        <v>0.33</v>
      </c>
      <c r="J41" s="196">
        <v>0.42</v>
      </c>
      <c r="K41" s="196">
        <v>0.47</v>
      </c>
      <c r="L41" s="196">
        <v>0.62</v>
      </c>
      <c r="M41" s="197">
        <v>0.93</v>
      </c>
      <c r="N41" s="196">
        <v>1.07</v>
      </c>
      <c r="O41" s="196">
        <v>1.44</v>
      </c>
      <c r="P41" s="196">
        <v>0.15</v>
      </c>
    </row>
    <row r="42" spans="1:16" x14ac:dyDescent="0.2">
      <c r="A42" s="5">
        <v>35</v>
      </c>
      <c r="B42" s="196">
        <v>0.37</v>
      </c>
      <c r="C42" s="196">
        <v>0.48</v>
      </c>
      <c r="D42" s="196">
        <v>0.54</v>
      </c>
      <c r="E42" s="196">
        <v>0.74</v>
      </c>
      <c r="F42" s="197">
        <v>1.1100000000000001</v>
      </c>
      <c r="G42" s="196">
        <v>1.33</v>
      </c>
      <c r="H42" s="196">
        <v>1.79</v>
      </c>
      <c r="I42" s="196">
        <v>0.33</v>
      </c>
      <c r="J42" s="196">
        <v>0.43</v>
      </c>
      <c r="K42" s="196">
        <v>0.48</v>
      </c>
      <c r="L42" s="196">
        <v>0.62</v>
      </c>
      <c r="M42" s="197">
        <v>0.93</v>
      </c>
      <c r="N42" s="196">
        <v>1.08</v>
      </c>
      <c r="O42" s="196">
        <v>1.45</v>
      </c>
      <c r="P42" s="196">
        <v>0.16</v>
      </c>
    </row>
    <row r="43" spans="1:16" x14ac:dyDescent="0.2">
      <c r="A43" s="5">
        <v>36</v>
      </c>
      <c r="B43" s="196">
        <v>0.4</v>
      </c>
      <c r="C43" s="196">
        <v>0.49</v>
      </c>
      <c r="D43" s="196">
        <v>0.57999999999999996</v>
      </c>
      <c r="E43" s="196">
        <v>0.8</v>
      </c>
      <c r="F43" s="197">
        <v>1.2</v>
      </c>
      <c r="G43" s="196">
        <v>1.44</v>
      </c>
      <c r="H43" s="196">
        <v>1.99</v>
      </c>
      <c r="I43" s="196">
        <v>0.35</v>
      </c>
      <c r="J43" s="196">
        <v>0.44</v>
      </c>
      <c r="K43" s="196">
        <v>0.49</v>
      </c>
      <c r="L43" s="196">
        <v>0.64</v>
      </c>
      <c r="M43" s="197">
        <v>0.96</v>
      </c>
      <c r="N43" s="196">
        <v>1.1499999999999999</v>
      </c>
      <c r="O43" s="196">
        <v>1.53</v>
      </c>
      <c r="P43" s="196">
        <v>0.17</v>
      </c>
    </row>
    <row r="44" spans="1:16" x14ac:dyDescent="0.2">
      <c r="A44" s="5">
        <v>37</v>
      </c>
      <c r="B44" s="196">
        <v>0.43</v>
      </c>
      <c r="C44" s="196">
        <v>0.53</v>
      </c>
      <c r="D44" s="196">
        <v>0.62</v>
      </c>
      <c r="E44" s="196">
        <v>0.86</v>
      </c>
      <c r="F44" s="197">
        <v>1.29</v>
      </c>
      <c r="G44" s="196">
        <v>1.59</v>
      </c>
      <c r="H44" s="196">
        <v>2.1800000000000002</v>
      </c>
      <c r="I44" s="196">
        <v>0.37</v>
      </c>
      <c r="J44" s="196">
        <v>0.47</v>
      </c>
      <c r="K44" s="196">
        <v>0.51</v>
      </c>
      <c r="L44" s="196">
        <v>0.66</v>
      </c>
      <c r="M44" s="197">
        <v>0.99</v>
      </c>
      <c r="N44" s="196">
        <v>1.23</v>
      </c>
      <c r="O44" s="196">
        <v>1.63</v>
      </c>
      <c r="P44" s="196">
        <v>0.18</v>
      </c>
    </row>
    <row r="45" spans="1:16" x14ac:dyDescent="0.2">
      <c r="A45" s="5">
        <v>38</v>
      </c>
      <c r="B45" s="196">
        <v>0.46</v>
      </c>
      <c r="C45" s="196">
        <v>0.56999999999999995</v>
      </c>
      <c r="D45" s="196">
        <v>0.67</v>
      </c>
      <c r="E45" s="196">
        <v>0.93</v>
      </c>
      <c r="F45" s="197">
        <v>1.4</v>
      </c>
      <c r="G45" s="196">
        <v>1.74</v>
      </c>
      <c r="H45" s="196">
        <v>2.38</v>
      </c>
      <c r="I45" s="196">
        <v>0.39</v>
      </c>
      <c r="J45" s="196">
        <v>0.5</v>
      </c>
      <c r="K45" s="196">
        <v>0.53</v>
      </c>
      <c r="L45" s="196">
        <v>0.69</v>
      </c>
      <c r="M45" s="197">
        <v>1.04</v>
      </c>
      <c r="N45" s="196">
        <v>1.31</v>
      </c>
      <c r="O45" s="196">
        <v>1.76</v>
      </c>
      <c r="P45" s="196">
        <v>0.19</v>
      </c>
    </row>
    <row r="46" spans="1:16" x14ac:dyDescent="0.2">
      <c r="A46" s="5">
        <v>39</v>
      </c>
      <c r="B46" s="196">
        <v>0.49</v>
      </c>
      <c r="C46" s="196">
        <v>0.62</v>
      </c>
      <c r="D46" s="196">
        <v>0.72</v>
      </c>
      <c r="E46" s="196">
        <v>1.01</v>
      </c>
      <c r="F46" s="197">
        <v>1.52</v>
      </c>
      <c r="G46" s="196">
        <v>1.9</v>
      </c>
      <c r="H46" s="196">
        <v>2.58</v>
      </c>
      <c r="I46" s="196">
        <v>0.41</v>
      </c>
      <c r="J46" s="196">
        <v>0.53</v>
      </c>
      <c r="K46" s="196">
        <v>0.55000000000000004</v>
      </c>
      <c r="L46" s="196">
        <v>0.74</v>
      </c>
      <c r="M46" s="197">
        <v>1.1100000000000001</v>
      </c>
      <c r="N46" s="196">
        <v>1.41</v>
      </c>
      <c r="O46" s="196">
        <v>1.9</v>
      </c>
      <c r="P46" s="196">
        <v>0.21</v>
      </c>
    </row>
    <row r="47" spans="1:16" x14ac:dyDescent="0.2">
      <c r="A47" s="5">
        <v>40</v>
      </c>
      <c r="B47" s="196">
        <v>0.52</v>
      </c>
      <c r="C47" s="196">
        <v>0.67</v>
      </c>
      <c r="D47" s="196">
        <v>0.77</v>
      </c>
      <c r="E47" s="196">
        <v>1.0900000000000001</v>
      </c>
      <c r="F47" s="197">
        <v>1.64</v>
      </c>
      <c r="G47" s="196">
        <v>2.0699999999999998</v>
      </c>
      <c r="H47" s="196">
        <v>2.8</v>
      </c>
      <c r="I47" s="196">
        <v>0.43</v>
      </c>
      <c r="J47" s="196">
        <v>0.56000000000000005</v>
      </c>
      <c r="K47" s="196">
        <v>0.56999999999999995</v>
      </c>
      <c r="L47" s="196">
        <v>0.8</v>
      </c>
      <c r="M47" s="197">
        <v>1.2</v>
      </c>
      <c r="N47" s="196">
        <v>1.53</v>
      </c>
      <c r="O47" s="196">
        <v>2.04</v>
      </c>
      <c r="P47" s="196">
        <v>0.23</v>
      </c>
    </row>
    <row r="48" spans="1:16" x14ac:dyDescent="0.2">
      <c r="A48" s="5">
        <v>41</v>
      </c>
      <c r="B48" s="196">
        <v>0.56999999999999995</v>
      </c>
      <c r="C48" s="196">
        <v>0.71</v>
      </c>
      <c r="D48" s="196">
        <v>0.84</v>
      </c>
      <c r="E48" s="196">
        <v>1.17</v>
      </c>
      <c r="F48" s="197">
        <v>1.76</v>
      </c>
      <c r="G48" s="196">
        <v>2.2799999999999998</v>
      </c>
      <c r="H48" s="196">
        <v>3.01</v>
      </c>
      <c r="I48" s="196">
        <v>0.45</v>
      </c>
      <c r="J48" s="196">
        <v>0.59</v>
      </c>
      <c r="K48" s="196">
        <v>0.6</v>
      </c>
      <c r="L48" s="196">
        <v>0.86</v>
      </c>
      <c r="M48" s="197">
        <v>1.29</v>
      </c>
      <c r="N48" s="196">
        <v>1.65</v>
      </c>
      <c r="O48" s="196">
        <v>2.1800000000000002</v>
      </c>
      <c r="P48" s="196">
        <v>0.25</v>
      </c>
    </row>
    <row r="49" spans="1:16" x14ac:dyDescent="0.2">
      <c r="A49" s="5">
        <v>42</v>
      </c>
      <c r="B49" s="196">
        <v>0.62</v>
      </c>
      <c r="C49" s="196">
        <v>0.74</v>
      </c>
      <c r="D49" s="196">
        <v>0.91</v>
      </c>
      <c r="E49" s="196">
        <v>1.25</v>
      </c>
      <c r="F49" s="197">
        <v>1.88</v>
      </c>
      <c r="G49" s="196">
        <v>2.48</v>
      </c>
      <c r="H49" s="196">
        <v>3.24</v>
      </c>
      <c r="I49" s="196">
        <v>0.49</v>
      </c>
      <c r="J49" s="196">
        <v>0.62</v>
      </c>
      <c r="K49" s="196">
        <v>0.63</v>
      </c>
      <c r="L49" s="196">
        <v>0.93</v>
      </c>
      <c r="M49" s="197">
        <v>1.4</v>
      </c>
      <c r="N49" s="196">
        <v>1.77</v>
      </c>
      <c r="O49" s="196">
        <v>2.36</v>
      </c>
      <c r="P49" s="196">
        <v>0.27</v>
      </c>
    </row>
    <row r="50" spans="1:16" x14ac:dyDescent="0.2">
      <c r="A50" s="5">
        <v>43</v>
      </c>
      <c r="B50" s="196">
        <v>0.67</v>
      </c>
      <c r="C50" s="196">
        <v>0.77</v>
      </c>
      <c r="D50" s="196">
        <v>1.01</v>
      </c>
      <c r="E50" s="196">
        <v>1.34</v>
      </c>
      <c r="F50" s="197">
        <v>2.0099999999999998</v>
      </c>
      <c r="G50" s="196">
        <v>2.69</v>
      </c>
      <c r="H50" s="196">
        <v>3.55</v>
      </c>
      <c r="I50" s="196">
        <v>0.53</v>
      </c>
      <c r="J50" s="196">
        <v>0.65</v>
      </c>
      <c r="K50" s="196">
        <v>0.69</v>
      </c>
      <c r="L50" s="196">
        <v>1</v>
      </c>
      <c r="M50" s="197">
        <v>1.5</v>
      </c>
      <c r="N50" s="196">
        <v>1.95</v>
      </c>
      <c r="O50" s="196">
        <v>2.59</v>
      </c>
      <c r="P50" s="196">
        <v>0.3</v>
      </c>
    </row>
    <row r="51" spans="1:16" x14ac:dyDescent="0.2">
      <c r="A51" s="5">
        <v>44</v>
      </c>
      <c r="B51" s="196">
        <v>0.72</v>
      </c>
      <c r="C51" s="196">
        <v>0.8</v>
      </c>
      <c r="D51" s="196">
        <v>1.1200000000000001</v>
      </c>
      <c r="E51" s="196">
        <v>1.47</v>
      </c>
      <c r="F51" s="197">
        <v>2.21</v>
      </c>
      <c r="G51" s="196">
        <v>2.9</v>
      </c>
      <c r="H51" s="196">
        <v>3.91</v>
      </c>
      <c r="I51" s="196">
        <v>0.56999999999999995</v>
      </c>
      <c r="J51" s="196">
        <v>0.7</v>
      </c>
      <c r="K51" s="196">
        <v>0.77</v>
      </c>
      <c r="L51" s="196">
        <v>1.1000000000000001</v>
      </c>
      <c r="M51" s="197">
        <v>1.65</v>
      </c>
      <c r="N51" s="196">
        <v>2.16</v>
      </c>
      <c r="O51" s="196">
        <v>2.88</v>
      </c>
      <c r="P51" s="196">
        <v>0.34</v>
      </c>
    </row>
    <row r="52" spans="1:16" x14ac:dyDescent="0.2">
      <c r="A52" s="5">
        <v>45</v>
      </c>
      <c r="B52" s="196">
        <v>0.77</v>
      </c>
      <c r="C52" s="196">
        <v>0.84</v>
      </c>
      <c r="D52" s="196">
        <v>1.23</v>
      </c>
      <c r="E52" s="196">
        <v>1.61</v>
      </c>
      <c r="F52" s="197">
        <v>2.42</v>
      </c>
      <c r="G52" s="196">
        <v>3.14</v>
      </c>
      <c r="H52" s="196">
        <v>4.29</v>
      </c>
      <c r="I52" s="196">
        <v>0.62</v>
      </c>
      <c r="J52" s="196">
        <v>0.77</v>
      </c>
      <c r="K52" s="196">
        <v>0.85</v>
      </c>
      <c r="L52" s="196">
        <v>1.21</v>
      </c>
      <c r="M52" s="197">
        <v>1.82</v>
      </c>
      <c r="N52" s="196">
        <v>2.4</v>
      </c>
      <c r="O52" s="196">
        <v>3.2</v>
      </c>
      <c r="P52" s="196">
        <v>0.38</v>
      </c>
    </row>
    <row r="53" spans="1:16" x14ac:dyDescent="0.2">
      <c r="A53" s="5">
        <v>46</v>
      </c>
      <c r="B53" s="196">
        <v>0.82</v>
      </c>
      <c r="C53" s="196">
        <v>0.92</v>
      </c>
      <c r="D53" s="196">
        <v>1.34</v>
      </c>
      <c r="E53" s="196">
        <v>1.77</v>
      </c>
      <c r="F53" s="197">
        <v>2.66</v>
      </c>
      <c r="G53" s="196">
        <v>3.44</v>
      </c>
      <c r="H53" s="196">
        <v>4.7</v>
      </c>
      <c r="I53" s="196">
        <v>0.67</v>
      </c>
      <c r="J53" s="196">
        <v>0.84</v>
      </c>
      <c r="K53" s="196">
        <v>0.93</v>
      </c>
      <c r="L53" s="196">
        <v>1.32</v>
      </c>
      <c r="M53" s="197">
        <v>1.98</v>
      </c>
      <c r="N53" s="196">
        <v>2.63</v>
      </c>
      <c r="O53" s="196">
        <v>3.52</v>
      </c>
      <c r="P53" s="196">
        <v>0.44</v>
      </c>
    </row>
    <row r="54" spans="1:16" x14ac:dyDescent="0.2">
      <c r="A54" s="5">
        <v>47</v>
      </c>
      <c r="B54" s="196">
        <v>0.87</v>
      </c>
      <c r="C54" s="196">
        <v>1.02</v>
      </c>
      <c r="D54" s="196">
        <v>1.45</v>
      </c>
      <c r="E54" s="196">
        <v>1.93</v>
      </c>
      <c r="F54" s="197">
        <v>2.9</v>
      </c>
      <c r="G54" s="196">
        <v>3.75</v>
      </c>
      <c r="H54" s="196">
        <v>5.1100000000000003</v>
      </c>
      <c r="I54" s="196">
        <v>0.72</v>
      </c>
      <c r="J54" s="196">
        <v>0.91</v>
      </c>
      <c r="K54" s="196">
        <v>1.01</v>
      </c>
      <c r="L54" s="196">
        <v>1.43</v>
      </c>
      <c r="M54" s="197">
        <v>2.15</v>
      </c>
      <c r="N54" s="196">
        <v>2.88</v>
      </c>
      <c r="O54" s="196">
        <v>3.83</v>
      </c>
      <c r="P54" s="196">
        <v>0.52</v>
      </c>
    </row>
    <row r="55" spans="1:16" x14ac:dyDescent="0.2">
      <c r="A55" s="5">
        <v>48</v>
      </c>
      <c r="B55" s="196">
        <v>0.93</v>
      </c>
      <c r="C55" s="196">
        <v>1.1100000000000001</v>
      </c>
      <c r="D55" s="196">
        <v>1.56</v>
      </c>
      <c r="E55" s="196">
        <v>2.1</v>
      </c>
      <c r="F55" s="197">
        <v>3.15</v>
      </c>
      <c r="G55" s="196">
        <v>4.0599999999999996</v>
      </c>
      <c r="H55" s="196">
        <v>5.52</v>
      </c>
      <c r="I55" s="196">
        <v>0.77</v>
      </c>
      <c r="J55" s="196">
        <v>0.98</v>
      </c>
      <c r="K55" s="196">
        <v>1.0900000000000001</v>
      </c>
      <c r="L55" s="196">
        <v>1.54</v>
      </c>
      <c r="M55" s="197">
        <v>2.31</v>
      </c>
      <c r="N55" s="196">
        <v>3.13</v>
      </c>
      <c r="O55" s="196">
        <v>4.1500000000000004</v>
      </c>
      <c r="P55" s="196">
        <v>0.62</v>
      </c>
    </row>
    <row r="56" spans="1:16" x14ac:dyDescent="0.2">
      <c r="A56" s="5">
        <v>49</v>
      </c>
      <c r="B56" s="196">
        <v>0.99</v>
      </c>
      <c r="C56" s="196">
        <v>1.21</v>
      </c>
      <c r="D56" s="196">
        <v>1.68</v>
      </c>
      <c r="E56" s="196">
        <v>2.2799999999999998</v>
      </c>
      <c r="F56" s="197">
        <v>3.42</v>
      </c>
      <c r="G56" s="196">
        <v>4.38</v>
      </c>
      <c r="H56" s="196">
        <v>5.95</v>
      </c>
      <c r="I56" s="196">
        <v>0.82</v>
      </c>
      <c r="J56" s="196">
        <v>1.06</v>
      </c>
      <c r="K56" s="196">
        <v>1.18</v>
      </c>
      <c r="L56" s="196">
        <v>1.66</v>
      </c>
      <c r="M56" s="197">
        <v>2.4900000000000002</v>
      </c>
      <c r="N56" s="196">
        <v>3.37</v>
      </c>
      <c r="O56" s="196">
        <v>4.47</v>
      </c>
      <c r="P56" s="196">
        <v>0.74</v>
      </c>
    </row>
    <row r="57" spans="1:16" x14ac:dyDescent="0.2">
      <c r="A57" s="5">
        <v>50</v>
      </c>
      <c r="B57" s="196">
        <v>1.05</v>
      </c>
      <c r="C57" s="196">
        <v>1.31</v>
      </c>
      <c r="D57" s="196">
        <v>1.8</v>
      </c>
      <c r="E57" s="196">
        <v>2.4700000000000002</v>
      </c>
      <c r="F57" s="197">
        <v>3.71</v>
      </c>
      <c r="G57" s="196">
        <v>4.6900000000000004</v>
      </c>
      <c r="H57" s="196">
        <v>6.38</v>
      </c>
      <c r="I57" s="196">
        <v>0.87</v>
      </c>
      <c r="J57" s="196">
        <v>1.1399999999999999</v>
      </c>
      <c r="K57" s="196">
        <v>1.28</v>
      </c>
      <c r="L57" s="196">
        <v>1.81</v>
      </c>
      <c r="M57" s="197">
        <v>2.72</v>
      </c>
      <c r="N57" s="196">
        <v>3.62</v>
      </c>
      <c r="O57" s="196">
        <v>4.83</v>
      </c>
      <c r="P57" s="196">
        <v>0.89</v>
      </c>
    </row>
    <row r="58" spans="1:16" x14ac:dyDescent="0.2">
      <c r="A58" s="5">
        <v>51</v>
      </c>
      <c r="B58" s="196">
        <v>1.1299999999999999</v>
      </c>
      <c r="C58" s="196">
        <v>1.42</v>
      </c>
      <c r="D58" s="196">
        <v>1.92</v>
      </c>
      <c r="E58" s="196">
        <v>2.68</v>
      </c>
      <c r="F58" s="197">
        <v>4.0199999999999996</v>
      </c>
      <c r="G58" s="196">
        <v>5.04</v>
      </c>
      <c r="H58" s="196">
        <v>6.84</v>
      </c>
      <c r="I58" s="196">
        <v>0.93</v>
      </c>
      <c r="J58" s="196">
        <v>1.18</v>
      </c>
      <c r="K58" s="196">
        <v>1.38</v>
      </c>
      <c r="L58" s="196">
        <v>1.96</v>
      </c>
      <c r="M58" s="197">
        <v>2.94</v>
      </c>
      <c r="N58" s="196">
        <v>3.86</v>
      </c>
      <c r="O58" s="196">
        <v>5.19</v>
      </c>
      <c r="P58" s="196">
        <v>1.07</v>
      </c>
    </row>
    <row r="59" spans="1:16" x14ac:dyDescent="0.2">
      <c r="A59" s="5">
        <v>52</v>
      </c>
      <c r="B59" s="196">
        <v>1.24</v>
      </c>
      <c r="C59" s="196">
        <v>1.55</v>
      </c>
      <c r="D59" s="196">
        <v>2.06</v>
      </c>
      <c r="E59" s="196">
        <v>2.92</v>
      </c>
      <c r="F59" s="197">
        <v>4.38</v>
      </c>
      <c r="G59" s="196">
        <v>5.44</v>
      </c>
      <c r="H59" s="196">
        <v>7.36</v>
      </c>
      <c r="I59" s="196">
        <v>0.99</v>
      </c>
      <c r="J59" s="196">
        <v>1.21</v>
      </c>
      <c r="K59" s="196">
        <v>1.48</v>
      </c>
      <c r="L59" s="196">
        <v>2.11</v>
      </c>
      <c r="M59" s="197">
        <v>3.17</v>
      </c>
      <c r="N59" s="196">
        <v>4.1100000000000003</v>
      </c>
      <c r="O59" s="196">
        <v>5.55</v>
      </c>
      <c r="P59" s="196">
        <v>1.28</v>
      </c>
    </row>
    <row r="60" spans="1:16" x14ac:dyDescent="0.2">
      <c r="A60" s="5">
        <v>53</v>
      </c>
      <c r="B60" s="196">
        <v>1.38</v>
      </c>
      <c r="C60" s="196">
        <v>1.71</v>
      </c>
      <c r="D60" s="196">
        <v>2.2400000000000002</v>
      </c>
      <c r="E60" s="196">
        <v>3.21</v>
      </c>
      <c r="F60" s="197">
        <v>4.82</v>
      </c>
      <c r="G60" s="196">
        <v>5.91</v>
      </c>
      <c r="H60" s="196">
        <v>7.98</v>
      </c>
      <c r="I60" s="196">
        <v>1.07</v>
      </c>
      <c r="J60" s="196">
        <v>1.29</v>
      </c>
      <c r="K60" s="196">
        <v>1.59</v>
      </c>
      <c r="L60" s="196">
        <v>2.2599999999999998</v>
      </c>
      <c r="M60" s="197">
        <v>3.39</v>
      </c>
      <c r="N60" s="196">
        <v>4.3600000000000003</v>
      </c>
      <c r="O60" s="196">
        <v>5.9</v>
      </c>
      <c r="P60" s="196">
        <v>1.52</v>
      </c>
    </row>
    <row r="61" spans="1:16" x14ac:dyDescent="0.2">
      <c r="A61" s="5">
        <v>54</v>
      </c>
      <c r="B61" s="196">
        <v>1.56</v>
      </c>
      <c r="C61" s="196">
        <v>1.9</v>
      </c>
      <c r="D61" s="196">
        <v>2.4700000000000002</v>
      </c>
      <c r="E61" s="196">
        <v>3.54</v>
      </c>
      <c r="F61" s="197">
        <v>5.31</v>
      </c>
      <c r="G61" s="196">
        <v>6.49</v>
      </c>
      <c r="H61" s="196">
        <v>8.75</v>
      </c>
      <c r="I61" s="196">
        <v>1.17</v>
      </c>
      <c r="J61" s="196">
        <v>1.39</v>
      </c>
      <c r="K61" s="196">
        <v>1.71</v>
      </c>
      <c r="L61" s="196">
        <v>2.41</v>
      </c>
      <c r="M61" s="197">
        <v>3.62</v>
      </c>
      <c r="N61" s="196">
        <v>4.66</v>
      </c>
      <c r="O61" s="196">
        <v>6.26</v>
      </c>
      <c r="P61" s="196">
        <v>1.79</v>
      </c>
    </row>
    <row r="62" spans="1:16" x14ac:dyDescent="0.2">
      <c r="A62" s="5">
        <v>55</v>
      </c>
      <c r="B62" s="196">
        <v>1.79</v>
      </c>
      <c r="C62" s="196">
        <v>2.15</v>
      </c>
      <c r="D62" s="196">
        <v>2.75</v>
      </c>
      <c r="E62" s="196">
        <v>3.95</v>
      </c>
      <c r="F62" s="197">
        <v>5.93</v>
      </c>
      <c r="G62" s="196">
        <v>7.2</v>
      </c>
      <c r="H62" s="196">
        <v>9.69</v>
      </c>
      <c r="I62" s="196">
        <v>1.29</v>
      </c>
      <c r="J62" s="196">
        <v>1.52</v>
      </c>
      <c r="K62" s="196">
        <v>1.84</v>
      </c>
      <c r="L62" s="196">
        <v>2.57</v>
      </c>
      <c r="M62" s="197">
        <v>3.86</v>
      </c>
      <c r="N62" s="196">
        <v>5.01</v>
      </c>
      <c r="O62" s="196">
        <v>6.72</v>
      </c>
      <c r="P62" s="196">
        <v>2.09</v>
      </c>
    </row>
    <row r="63" spans="1:16" x14ac:dyDescent="0.2">
      <c r="A63" s="5">
        <v>56</v>
      </c>
      <c r="B63" s="196">
        <v>2.04</v>
      </c>
      <c r="C63" s="196">
        <v>2.57</v>
      </c>
      <c r="D63" s="196">
        <v>3.1</v>
      </c>
      <c r="E63" s="196">
        <v>4.45</v>
      </c>
      <c r="F63" s="197">
        <v>6.68</v>
      </c>
      <c r="G63" s="196">
        <v>8.1199999999999992</v>
      </c>
      <c r="H63" s="196">
        <v>10.92</v>
      </c>
      <c r="I63" s="196">
        <v>1.43</v>
      </c>
      <c r="J63" s="196">
        <v>1.72</v>
      </c>
      <c r="K63" s="196">
        <v>2.06</v>
      </c>
      <c r="L63" s="196">
        <v>2.82</v>
      </c>
      <c r="M63" s="197">
        <v>4.2300000000000004</v>
      </c>
      <c r="N63" s="196">
        <v>5.42</v>
      </c>
      <c r="O63" s="196">
        <v>7.32</v>
      </c>
      <c r="P63" s="196">
        <v>2.42</v>
      </c>
    </row>
    <row r="64" spans="1:16" x14ac:dyDescent="0.2">
      <c r="A64" s="5">
        <v>57</v>
      </c>
      <c r="B64" s="196">
        <v>2.31</v>
      </c>
      <c r="C64" s="196">
        <v>2.98</v>
      </c>
      <c r="D64" s="196">
        <v>3.46</v>
      </c>
      <c r="E64" s="196">
        <v>4.95</v>
      </c>
      <c r="F64" s="197">
        <v>7.43</v>
      </c>
      <c r="G64" s="196">
        <v>9.0399999999999991</v>
      </c>
      <c r="H64" s="196">
        <v>12.15</v>
      </c>
      <c r="I64" s="196">
        <v>1.6</v>
      </c>
      <c r="J64" s="196">
        <v>1.92</v>
      </c>
      <c r="K64" s="196">
        <v>2.29</v>
      </c>
      <c r="L64" s="196">
        <v>3.12</v>
      </c>
      <c r="M64" s="197">
        <v>4.68</v>
      </c>
      <c r="N64" s="196">
        <v>5.83</v>
      </c>
      <c r="O64" s="196">
        <v>8.0299999999999994</v>
      </c>
      <c r="P64" s="196" t="s">
        <v>33</v>
      </c>
    </row>
    <row r="65" spans="1:16" x14ac:dyDescent="0.2">
      <c r="A65" s="5">
        <v>58</v>
      </c>
      <c r="B65" s="196">
        <v>2.6</v>
      </c>
      <c r="C65" s="196">
        <v>3.4</v>
      </c>
      <c r="D65" s="196">
        <v>3.82</v>
      </c>
      <c r="E65" s="196">
        <v>5.5</v>
      </c>
      <c r="F65" s="197">
        <v>8.25</v>
      </c>
      <c r="G65" s="196">
        <v>10.07</v>
      </c>
      <c r="H65" s="196">
        <v>13.48</v>
      </c>
      <c r="I65" s="196">
        <v>1.77</v>
      </c>
      <c r="J65" s="196">
        <v>2.12</v>
      </c>
      <c r="K65" s="196">
        <v>2.5299999999999998</v>
      </c>
      <c r="L65" s="196">
        <v>3.46</v>
      </c>
      <c r="M65" s="197">
        <v>5.19</v>
      </c>
      <c r="N65" s="196">
        <v>6.29</v>
      </c>
      <c r="O65" s="196">
        <v>8.85</v>
      </c>
      <c r="P65" s="196" t="s">
        <v>33</v>
      </c>
    </row>
    <row r="66" spans="1:16" x14ac:dyDescent="0.2">
      <c r="A66" s="5">
        <v>59</v>
      </c>
      <c r="B66" s="196">
        <v>2.91</v>
      </c>
      <c r="C66" s="196">
        <v>3.81</v>
      </c>
      <c r="D66" s="196">
        <v>4.22</v>
      </c>
      <c r="E66" s="196">
        <v>6.05</v>
      </c>
      <c r="F66" s="197">
        <v>9.08</v>
      </c>
      <c r="G66" s="196">
        <v>11.09</v>
      </c>
      <c r="H66" s="196">
        <v>14.91</v>
      </c>
      <c r="I66" s="196">
        <v>1.94</v>
      </c>
      <c r="J66" s="196">
        <v>2.3199999999999998</v>
      </c>
      <c r="K66" s="196">
        <v>2.78</v>
      </c>
      <c r="L66" s="196">
        <v>3.8</v>
      </c>
      <c r="M66" s="197">
        <v>5.7</v>
      </c>
      <c r="N66" s="196">
        <v>6.81</v>
      </c>
      <c r="O66" s="196">
        <v>9.67</v>
      </c>
      <c r="P66" s="196" t="s">
        <v>33</v>
      </c>
    </row>
    <row r="67" spans="1:16" x14ac:dyDescent="0.2">
      <c r="A67" s="5">
        <v>60</v>
      </c>
      <c r="B67" s="196">
        <v>3.24</v>
      </c>
      <c r="C67" s="196">
        <v>4.2300000000000004</v>
      </c>
      <c r="D67" s="196">
        <v>4.72</v>
      </c>
      <c r="E67" s="196">
        <v>6.65</v>
      </c>
      <c r="F67" s="197">
        <v>9.98</v>
      </c>
      <c r="G67" s="196">
        <v>12.22</v>
      </c>
      <c r="H67" s="196">
        <v>16.350000000000001</v>
      </c>
      <c r="I67" s="196">
        <v>2.11</v>
      </c>
      <c r="J67" s="196">
        <v>2.52</v>
      </c>
      <c r="K67" s="196">
        <v>3.04</v>
      </c>
      <c r="L67" s="196">
        <v>4.1399999999999997</v>
      </c>
      <c r="M67" s="197">
        <v>6.21</v>
      </c>
      <c r="N67" s="196">
        <v>7.32</v>
      </c>
      <c r="O67" s="196">
        <v>10.49</v>
      </c>
      <c r="P67" s="196" t="s">
        <v>33</v>
      </c>
    </row>
    <row r="68" spans="1:16" x14ac:dyDescent="0.2">
      <c r="A68" s="5">
        <v>61</v>
      </c>
      <c r="B68" s="196">
        <v>3.6</v>
      </c>
      <c r="C68" s="196">
        <v>4.6399999999999997</v>
      </c>
      <c r="D68" s="196">
        <v>5.22</v>
      </c>
      <c r="E68" s="196">
        <v>7.25</v>
      </c>
      <c r="F68" s="197">
        <v>10.88</v>
      </c>
      <c r="G68" s="196">
        <v>13.35</v>
      </c>
      <c r="H68" s="196">
        <v>17.78</v>
      </c>
      <c r="I68" s="196">
        <v>2.2999999999999998</v>
      </c>
      <c r="J68" s="196">
        <v>2.75</v>
      </c>
      <c r="K68" s="196">
        <v>3.32</v>
      </c>
      <c r="L68" s="196">
        <v>4.4800000000000004</v>
      </c>
      <c r="M68" s="197">
        <v>6.72</v>
      </c>
      <c r="N68" s="196">
        <v>7.88</v>
      </c>
      <c r="O68" s="196">
        <v>11.31</v>
      </c>
      <c r="P68" s="196" t="s">
        <v>33</v>
      </c>
    </row>
    <row r="69" spans="1:16" x14ac:dyDescent="0.2">
      <c r="A69" s="5">
        <v>62</v>
      </c>
      <c r="B69" s="196">
        <v>3.98</v>
      </c>
      <c r="C69" s="196">
        <v>5.0599999999999996</v>
      </c>
      <c r="D69" s="196">
        <v>5.72</v>
      </c>
      <c r="E69" s="196">
        <v>7.9</v>
      </c>
      <c r="F69" s="197">
        <v>11.85</v>
      </c>
      <c r="G69" s="196">
        <v>14.47</v>
      </c>
      <c r="H69" s="196">
        <v>19.32</v>
      </c>
      <c r="I69" s="196">
        <v>2.4900000000000002</v>
      </c>
      <c r="J69" s="196">
        <v>2.98</v>
      </c>
      <c r="K69" s="196">
        <v>3.61</v>
      </c>
      <c r="L69" s="196">
        <v>4.82</v>
      </c>
      <c r="M69" s="197">
        <v>7.23</v>
      </c>
      <c r="N69" s="196">
        <v>8.4499999999999993</v>
      </c>
      <c r="O69" s="196">
        <v>12.13</v>
      </c>
      <c r="P69" s="196" t="s">
        <v>33</v>
      </c>
    </row>
    <row r="70" spans="1:16" x14ac:dyDescent="0.2">
      <c r="A70" s="5">
        <v>63</v>
      </c>
      <c r="B70" s="196">
        <v>4.38</v>
      </c>
      <c r="C70" s="196">
        <v>5.47</v>
      </c>
      <c r="D70" s="196">
        <v>6.22</v>
      </c>
      <c r="E70" s="196">
        <v>8.5500000000000007</v>
      </c>
      <c r="F70" s="197">
        <v>12.83</v>
      </c>
      <c r="G70" s="196">
        <v>15.7</v>
      </c>
      <c r="H70" s="196">
        <v>20.86</v>
      </c>
      <c r="I70" s="196">
        <v>2.68</v>
      </c>
      <c r="J70" s="196">
        <v>3.21</v>
      </c>
      <c r="K70" s="196">
        <v>3.91</v>
      </c>
      <c r="L70" s="196">
        <v>5.16</v>
      </c>
      <c r="M70" s="197">
        <v>7.74</v>
      </c>
      <c r="N70" s="196">
        <v>9.01</v>
      </c>
      <c r="O70" s="196">
        <v>12.95</v>
      </c>
      <c r="P70" s="196" t="s">
        <v>33</v>
      </c>
    </row>
    <row r="71" spans="1:16" x14ac:dyDescent="0.2">
      <c r="A71" s="5">
        <v>64</v>
      </c>
      <c r="B71" s="196">
        <v>4.8</v>
      </c>
      <c r="C71" s="196">
        <v>5.89</v>
      </c>
      <c r="D71" s="196">
        <v>6.78</v>
      </c>
      <c r="E71" s="196">
        <v>9.24</v>
      </c>
      <c r="F71" s="197">
        <v>13.86</v>
      </c>
      <c r="G71" s="196">
        <v>16.93</v>
      </c>
      <c r="H71" s="196">
        <v>22.5</v>
      </c>
      <c r="I71" s="196">
        <v>2.87</v>
      </c>
      <c r="J71" s="196">
        <v>3.44</v>
      </c>
      <c r="K71" s="196">
        <v>4.21</v>
      </c>
      <c r="L71" s="196">
        <v>5.5</v>
      </c>
      <c r="M71" s="197">
        <v>8.25</v>
      </c>
      <c r="N71" s="196">
        <v>9.6199999999999992</v>
      </c>
      <c r="O71" s="196">
        <v>13.82</v>
      </c>
      <c r="P71" s="196" t="s">
        <v>33</v>
      </c>
    </row>
    <row r="72" spans="1:16" x14ac:dyDescent="0.2">
      <c r="A72" s="5">
        <v>65</v>
      </c>
      <c r="B72" s="196">
        <v>5.32</v>
      </c>
      <c r="C72" s="196">
        <v>6.3</v>
      </c>
      <c r="D72" s="196">
        <v>7.38</v>
      </c>
      <c r="E72" s="196">
        <v>9.94</v>
      </c>
      <c r="F72" s="197">
        <v>14.91</v>
      </c>
      <c r="G72" s="196">
        <v>18.21</v>
      </c>
      <c r="H72" s="196">
        <v>24.27</v>
      </c>
      <c r="I72" s="196">
        <v>3.09</v>
      </c>
      <c r="J72" s="196">
        <v>3.67</v>
      </c>
      <c r="K72" s="196">
        <v>4.5199999999999996</v>
      </c>
      <c r="L72" s="196">
        <v>5.91</v>
      </c>
      <c r="M72" s="197">
        <v>8.8699999999999992</v>
      </c>
      <c r="N72" s="196">
        <v>10.51</v>
      </c>
      <c r="O72" s="196">
        <v>14.69</v>
      </c>
      <c r="P72" s="196" t="s">
        <v>33</v>
      </c>
    </row>
    <row r="73" spans="1:16" x14ac:dyDescent="0.2">
      <c r="A73" s="5">
        <v>66</v>
      </c>
      <c r="B73" s="196">
        <v>5.85</v>
      </c>
      <c r="C73" s="196">
        <v>7.24</v>
      </c>
      <c r="D73" s="196">
        <v>8.08</v>
      </c>
      <c r="E73" s="196">
        <v>10.64</v>
      </c>
      <c r="F73" s="197">
        <v>15.96</v>
      </c>
      <c r="G73" s="196">
        <v>19.5</v>
      </c>
      <c r="H73" s="196">
        <v>26.09</v>
      </c>
      <c r="I73" s="196">
        <v>3.32</v>
      </c>
      <c r="J73" s="196">
        <v>3.9</v>
      </c>
      <c r="K73" s="196">
        <v>4.91</v>
      </c>
      <c r="L73" s="196">
        <v>6.32</v>
      </c>
      <c r="M73" s="197">
        <v>9.48</v>
      </c>
      <c r="N73" s="196">
        <v>11.43</v>
      </c>
      <c r="O73" s="196">
        <v>15.56</v>
      </c>
      <c r="P73" s="196" t="s">
        <v>33</v>
      </c>
    </row>
    <row r="74" spans="1:16" x14ac:dyDescent="0.2">
      <c r="A74" s="5">
        <v>67</v>
      </c>
      <c r="B74" s="196">
        <v>6.39</v>
      </c>
      <c r="C74" s="196">
        <v>8.19</v>
      </c>
      <c r="D74" s="196">
        <v>8.7799999999999994</v>
      </c>
      <c r="E74" s="196">
        <v>11.34</v>
      </c>
      <c r="F74" s="197">
        <v>17.010000000000002</v>
      </c>
      <c r="G74" s="196">
        <v>20.78</v>
      </c>
      <c r="H74" s="196">
        <v>27.93</v>
      </c>
      <c r="I74" s="196">
        <v>3.56</v>
      </c>
      <c r="J74" s="196">
        <v>4.18</v>
      </c>
      <c r="K74" s="196">
        <v>5.35</v>
      </c>
      <c r="L74" s="196">
        <v>6.73</v>
      </c>
      <c r="M74" s="197">
        <v>10.1</v>
      </c>
      <c r="N74" s="196">
        <v>12.35</v>
      </c>
      <c r="O74" s="196">
        <v>16.43</v>
      </c>
      <c r="P74" s="196" t="s">
        <v>33</v>
      </c>
    </row>
    <row r="75" spans="1:16" x14ac:dyDescent="0.2">
      <c r="A75" s="5">
        <v>68</v>
      </c>
      <c r="B75" s="196">
        <v>7.09</v>
      </c>
      <c r="C75" s="196">
        <v>9.1300000000000008</v>
      </c>
      <c r="D75" s="196">
        <v>9.58</v>
      </c>
      <c r="E75" s="196">
        <v>12.26</v>
      </c>
      <c r="F75" s="197">
        <v>18.39</v>
      </c>
      <c r="G75" s="196">
        <v>22.18</v>
      </c>
      <c r="H75" s="196">
        <v>30.04</v>
      </c>
      <c r="I75" s="196">
        <v>3.82</v>
      </c>
      <c r="J75" s="196">
        <v>4.55</v>
      </c>
      <c r="K75" s="196">
        <v>5.9</v>
      </c>
      <c r="L75" s="196">
        <v>7.3</v>
      </c>
      <c r="M75" s="197">
        <v>10.95</v>
      </c>
      <c r="N75" s="196">
        <v>13.27</v>
      </c>
      <c r="O75" s="196">
        <v>17.46</v>
      </c>
      <c r="P75" s="196" t="s">
        <v>33</v>
      </c>
    </row>
    <row r="76" spans="1:16" x14ac:dyDescent="0.2">
      <c r="A76" s="5">
        <v>69</v>
      </c>
      <c r="B76" s="196">
        <v>8.19</v>
      </c>
      <c r="C76" s="196">
        <v>10.08</v>
      </c>
      <c r="D76" s="196">
        <v>11.22</v>
      </c>
      <c r="E76" s="196">
        <v>14.14</v>
      </c>
      <c r="F76" s="197">
        <v>21.21</v>
      </c>
      <c r="G76" s="196">
        <v>25.58</v>
      </c>
      <c r="H76" s="196">
        <v>34.85</v>
      </c>
      <c r="I76" s="196">
        <v>4.28</v>
      </c>
      <c r="J76" s="196">
        <v>4.95</v>
      </c>
      <c r="K76" s="196">
        <v>6.65</v>
      </c>
      <c r="L76" s="196">
        <v>8.11</v>
      </c>
      <c r="M76" s="197">
        <v>12.17</v>
      </c>
      <c r="N76" s="196">
        <v>14.56</v>
      </c>
      <c r="O76" s="196">
        <v>19.32</v>
      </c>
      <c r="P76" s="196" t="s">
        <v>33</v>
      </c>
    </row>
    <row r="77" spans="1:16" x14ac:dyDescent="0.2">
      <c r="A77" s="5">
        <v>70</v>
      </c>
      <c r="B77" s="196">
        <v>9.3800000000000008</v>
      </c>
      <c r="C77" s="196">
        <v>11.02</v>
      </c>
      <c r="D77" s="196">
        <v>13.5</v>
      </c>
      <c r="E77" s="196">
        <v>17.36</v>
      </c>
      <c r="F77" s="197">
        <v>26.04</v>
      </c>
      <c r="G77" s="196">
        <v>31.61</v>
      </c>
      <c r="H77" s="196">
        <v>40.200000000000003</v>
      </c>
      <c r="I77" s="196">
        <v>5.21</v>
      </c>
      <c r="J77" s="196">
        <v>6.19</v>
      </c>
      <c r="K77" s="196">
        <v>7.8</v>
      </c>
      <c r="L77" s="196">
        <v>10.039999999999999</v>
      </c>
      <c r="M77" s="197">
        <v>15.06</v>
      </c>
      <c r="N77" s="196">
        <v>16</v>
      </c>
      <c r="O77" s="196">
        <v>21.34</v>
      </c>
      <c r="P77" s="196" t="s">
        <v>33</v>
      </c>
    </row>
    <row r="78" spans="1:16" x14ac:dyDescent="0.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96"/>
    </row>
  </sheetData>
  <phoneticPr fontId="4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indexed="45"/>
  </sheetPr>
  <dimension ref="A1:P78"/>
  <sheetViews>
    <sheetView workbookViewId="0">
      <pane ySplit="6" topLeftCell="A7" activePane="bottomLeft" state="frozen"/>
      <selection activeCell="C16" sqref="C16"/>
      <selection pane="bottomLeft" activeCell="P7" sqref="P7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56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16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0.72</v>
      </c>
      <c r="C7" s="196">
        <v>0.72</v>
      </c>
      <c r="D7" s="196">
        <v>0.72</v>
      </c>
      <c r="E7" s="196">
        <v>0.72</v>
      </c>
      <c r="F7" s="197">
        <v>0.72</v>
      </c>
      <c r="G7" s="196">
        <v>0.72</v>
      </c>
      <c r="H7" s="196">
        <v>0.72</v>
      </c>
      <c r="I7" s="196">
        <v>0.62</v>
      </c>
      <c r="J7" s="196">
        <v>0.62</v>
      </c>
      <c r="K7" s="196">
        <v>0.62</v>
      </c>
      <c r="L7" s="196">
        <v>0.62</v>
      </c>
      <c r="M7" s="197">
        <v>0.62</v>
      </c>
      <c r="N7" s="196">
        <v>0.62</v>
      </c>
      <c r="O7" s="196">
        <v>0.62</v>
      </c>
      <c r="P7" s="196" t="s">
        <v>33</v>
      </c>
    </row>
    <row r="8" spans="1:16" x14ac:dyDescent="0.2">
      <c r="A8" s="5">
        <v>1</v>
      </c>
      <c r="B8" s="196">
        <v>0.72</v>
      </c>
      <c r="C8" s="196">
        <v>0.72</v>
      </c>
      <c r="D8" s="196">
        <v>0.72</v>
      </c>
      <c r="E8" s="196">
        <v>0.72</v>
      </c>
      <c r="F8" s="197">
        <v>0.72</v>
      </c>
      <c r="G8" s="196">
        <v>0.72</v>
      </c>
      <c r="H8" s="196">
        <v>0.72</v>
      </c>
      <c r="I8" s="196">
        <v>0.62</v>
      </c>
      <c r="J8" s="196">
        <v>0.62</v>
      </c>
      <c r="K8" s="196">
        <v>0.62</v>
      </c>
      <c r="L8" s="196">
        <v>0.62</v>
      </c>
      <c r="M8" s="197">
        <v>0.62</v>
      </c>
      <c r="N8" s="196">
        <v>0.62</v>
      </c>
      <c r="O8" s="196">
        <v>0.62</v>
      </c>
      <c r="P8" s="196" t="s">
        <v>33</v>
      </c>
    </row>
    <row r="9" spans="1:16" x14ac:dyDescent="0.2">
      <c r="A9" s="5">
        <v>2</v>
      </c>
      <c r="B9" s="196">
        <v>0.72</v>
      </c>
      <c r="C9" s="196">
        <v>0.72</v>
      </c>
      <c r="D9" s="196">
        <v>0.72</v>
      </c>
      <c r="E9" s="196">
        <v>0.72</v>
      </c>
      <c r="F9" s="197">
        <v>0.72</v>
      </c>
      <c r="G9" s="196">
        <v>0.72</v>
      </c>
      <c r="H9" s="196">
        <v>0.72</v>
      </c>
      <c r="I9" s="196">
        <v>0.62</v>
      </c>
      <c r="J9" s="196">
        <v>0.62</v>
      </c>
      <c r="K9" s="196">
        <v>0.62</v>
      </c>
      <c r="L9" s="196">
        <v>0.62</v>
      </c>
      <c r="M9" s="197">
        <v>0.62</v>
      </c>
      <c r="N9" s="196">
        <v>0.62</v>
      </c>
      <c r="O9" s="196">
        <v>0.62</v>
      </c>
      <c r="P9" s="196" t="s">
        <v>33</v>
      </c>
    </row>
    <row r="10" spans="1:16" x14ac:dyDescent="0.2">
      <c r="A10" s="5">
        <v>3</v>
      </c>
      <c r="B10" s="196">
        <v>0.72</v>
      </c>
      <c r="C10" s="196">
        <v>0.72</v>
      </c>
      <c r="D10" s="196">
        <v>0.72</v>
      </c>
      <c r="E10" s="196">
        <v>0.72</v>
      </c>
      <c r="F10" s="197">
        <v>0.72</v>
      </c>
      <c r="G10" s="196">
        <v>0.72</v>
      </c>
      <c r="H10" s="196">
        <v>0.72</v>
      </c>
      <c r="I10" s="196">
        <v>0.62</v>
      </c>
      <c r="J10" s="196">
        <v>0.62</v>
      </c>
      <c r="K10" s="196">
        <v>0.62</v>
      </c>
      <c r="L10" s="196">
        <v>0.62</v>
      </c>
      <c r="M10" s="197">
        <v>0.62</v>
      </c>
      <c r="N10" s="196">
        <v>0.62</v>
      </c>
      <c r="O10" s="196">
        <v>0.62</v>
      </c>
      <c r="P10" s="196" t="s">
        <v>33</v>
      </c>
    </row>
    <row r="11" spans="1:16" x14ac:dyDescent="0.2">
      <c r="A11" s="5">
        <v>4</v>
      </c>
      <c r="B11" s="196">
        <v>0.72</v>
      </c>
      <c r="C11" s="196">
        <v>0.72</v>
      </c>
      <c r="D11" s="196">
        <v>0.72</v>
      </c>
      <c r="E11" s="196">
        <v>0.72</v>
      </c>
      <c r="F11" s="197">
        <v>0.72</v>
      </c>
      <c r="G11" s="196">
        <v>0.72</v>
      </c>
      <c r="H11" s="196">
        <v>0.72</v>
      </c>
      <c r="I11" s="196">
        <v>0.62</v>
      </c>
      <c r="J11" s="196">
        <v>0.62</v>
      </c>
      <c r="K11" s="196">
        <v>0.62</v>
      </c>
      <c r="L11" s="196">
        <v>0.62</v>
      </c>
      <c r="M11" s="197">
        <v>0.62</v>
      </c>
      <c r="N11" s="196">
        <v>0.62</v>
      </c>
      <c r="O11" s="196">
        <v>0.62</v>
      </c>
      <c r="P11" s="196" t="s">
        <v>33</v>
      </c>
    </row>
    <row r="12" spans="1:16" x14ac:dyDescent="0.2">
      <c r="A12" s="5">
        <v>5</v>
      </c>
      <c r="B12" s="196">
        <v>0.72</v>
      </c>
      <c r="C12" s="196">
        <v>0.72</v>
      </c>
      <c r="D12" s="196">
        <v>0.72</v>
      </c>
      <c r="E12" s="196">
        <v>0.72</v>
      </c>
      <c r="F12" s="197">
        <v>0.72</v>
      </c>
      <c r="G12" s="196">
        <v>0.72</v>
      </c>
      <c r="H12" s="196">
        <v>0.72</v>
      </c>
      <c r="I12" s="196">
        <v>0.62</v>
      </c>
      <c r="J12" s="196">
        <v>0.62</v>
      </c>
      <c r="K12" s="196">
        <v>0.62</v>
      </c>
      <c r="L12" s="196">
        <v>0.62</v>
      </c>
      <c r="M12" s="197">
        <v>0.62</v>
      </c>
      <c r="N12" s="196">
        <v>0.62</v>
      </c>
      <c r="O12" s="196">
        <v>0.62</v>
      </c>
      <c r="P12" s="196" t="s">
        <v>33</v>
      </c>
    </row>
    <row r="13" spans="1:16" x14ac:dyDescent="0.2">
      <c r="A13" s="5">
        <v>6</v>
      </c>
      <c r="B13" s="196">
        <v>0.72</v>
      </c>
      <c r="C13" s="196">
        <v>0.72</v>
      </c>
      <c r="D13" s="196">
        <v>0.72</v>
      </c>
      <c r="E13" s="196">
        <v>0.72</v>
      </c>
      <c r="F13" s="197">
        <v>0.72</v>
      </c>
      <c r="G13" s="196">
        <v>0.72</v>
      </c>
      <c r="H13" s="196">
        <v>0.72</v>
      </c>
      <c r="I13" s="196">
        <v>0.62</v>
      </c>
      <c r="J13" s="196">
        <v>0.62</v>
      </c>
      <c r="K13" s="196">
        <v>0.62</v>
      </c>
      <c r="L13" s="196">
        <v>0.62</v>
      </c>
      <c r="M13" s="197">
        <v>0.62</v>
      </c>
      <c r="N13" s="196">
        <v>0.62</v>
      </c>
      <c r="O13" s="196">
        <v>0.62</v>
      </c>
      <c r="P13" s="196" t="s">
        <v>33</v>
      </c>
    </row>
    <row r="14" spans="1:16" x14ac:dyDescent="0.2">
      <c r="A14" s="5">
        <v>7</v>
      </c>
      <c r="B14" s="196">
        <v>0.72</v>
      </c>
      <c r="C14" s="196">
        <v>0.72</v>
      </c>
      <c r="D14" s="196">
        <v>0.72</v>
      </c>
      <c r="E14" s="196">
        <v>0.72</v>
      </c>
      <c r="F14" s="197">
        <v>0.72</v>
      </c>
      <c r="G14" s="196">
        <v>0.72</v>
      </c>
      <c r="H14" s="196">
        <v>0.72</v>
      </c>
      <c r="I14" s="196">
        <v>0.62</v>
      </c>
      <c r="J14" s="196">
        <v>0.62</v>
      </c>
      <c r="K14" s="196">
        <v>0.62</v>
      </c>
      <c r="L14" s="196">
        <v>0.62</v>
      </c>
      <c r="M14" s="197">
        <v>0.62</v>
      </c>
      <c r="N14" s="196">
        <v>0.62</v>
      </c>
      <c r="O14" s="196">
        <v>0.62</v>
      </c>
      <c r="P14" s="196" t="s">
        <v>33</v>
      </c>
    </row>
    <row r="15" spans="1:16" x14ac:dyDescent="0.2">
      <c r="A15" s="5">
        <v>8</v>
      </c>
      <c r="B15" s="196">
        <v>0.72</v>
      </c>
      <c r="C15" s="196">
        <v>0.72</v>
      </c>
      <c r="D15" s="196">
        <v>0.72</v>
      </c>
      <c r="E15" s="196">
        <v>0.72</v>
      </c>
      <c r="F15" s="197">
        <v>0.72</v>
      </c>
      <c r="G15" s="196">
        <v>0.72</v>
      </c>
      <c r="H15" s="196">
        <v>0.72</v>
      </c>
      <c r="I15" s="196">
        <v>0.62</v>
      </c>
      <c r="J15" s="196">
        <v>0.62</v>
      </c>
      <c r="K15" s="196">
        <v>0.62</v>
      </c>
      <c r="L15" s="196">
        <v>0.62</v>
      </c>
      <c r="M15" s="197">
        <v>0.62</v>
      </c>
      <c r="N15" s="196">
        <v>0.62</v>
      </c>
      <c r="O15" s="196">
        <v>0.62</v>
      </c>
      <c r="P15" s="196" t="s">
        <v>33</v>
      </c>
    </row>
    <row r="16" spans="1:16" x14ac:dyDescent="0.2">
      <c r="A16" s="5">
        <v>9</v>
      </c>
      <c r="B16" s="196">
        <v>0.72</v>
      </c>
      <c r="C16" s="196">
        <v>0.72</v>
      </c>
      <c r="D16" s="196">
        <v>0.72</v>
      </c>
      <c r="E16" s="196">
        <v>0.72</v>
      </c>
      <c r="F16" s="197">
        <v>0.72</v>
      </c>
      <c r="G16" s="196">
        <v>0.72</v>
      </c>
      <c r="H16" s="196">
        <v>0.72</v>
      </c>
      <c r="I16" s="196">
        <v>0.62</v>
      </c>
      <c r="J16" s="196">
        <v>0.62</v>
      </c>
      <c r="K16" s="196">
        <v>0.62</v>
      </c>
      <c r="L16" s="196">
        <v>0.62</v>
      </c>
      <c r="M16" s="197">
        <v>0.62</v>
      </c>
      <c r="N16" s="196">
        <v>0.62</v>
      </c>
      <c r="O16" s="196">
        <v>0.62</v>
      </c>
      <c r="P16" s="196" t="s">
        <v>33</v>
      </c>
    </row>
    <row r="17" spans="1:16" x14ac:dyDescent="0.2">
      <c r="A17" s="5">
        <v>10</v>
      </c>
      <c r="B17" s="196">
        <v>0.72</v>
      </c>
      <c r="C17" s="196">
        <v>0.72</v>
      </c>
      <c r="D17" s="196">
        <v>0.72</v>
      </c>
      <c r="E17" s="196">
        <v>0.72</v>
      </c>
      <c r="F17" s="197">
        <v>0.72</v>
      </c>
      <c r="G17" s="196">
        <v>0.72</v>
      </c>
      <c r="H17" s="196">
        <v>0.72</v>
      </c>
      <c r="I17" s="196">
        <v>0.62</v>
      </c>
      <c r="J17" s="196">
        <v>0.62</v>
      </c>
      <c r="K17" s="196">
        <v>0.62</v>
      </c>
      <c r="L17" s="196">
        <v>0.62</v>
      </c>
      <c r="M17" s="197">
        <v>0.62</v>
      </c>
      <c r="N17" s="196">
        <v>0.62</v>
      </c>
      <c r="O17" s="196">
        <v>0.62</v>
      </c>
      <c r="P17" s="196" t="s">
        <v>33</v>
      </c>
    </row>
    <row r="18" spans="1:16" x14ac:dyDescent="0.2">
      <c r="A18" s="5">
        <v>11</v>
      </c>
      <c r="B18" s="196">
        <v>0.72</v>
      </c>
      <c r="C18" s="196">
        <v>0.72</v>
      </c>
      <c r="D18" s="196">
        <v>0.72</v>
      </c>
      <c r="E18" s="196">
        <v>0.72</v>
      </c>
      <c r="F18" s="197">
        <v>0.72</v>
      </c>
      <c r="G18" s="196">
        <v>0.72</v>
      </c>
      <c r="H18" s="196">
        <v>0.72</v>
      </c>
      <c r="I18" s="196">
        <v>0.62</v>
      </c>
      <c r="J18" s="196">
        <v>0.62</v>
      </c>
      <c r="K18" s="196">
        <v>0.62</v>
      </c>
      <c r="L18" s="196">
        <v>0.62</v>
      </c>
      <c r="M18" s="197">
        <v>0.62</v>
      </c>
      <c r="N18" s="196">
        <v>0.62</v>
      </c>
      <c r="O18" s="196">
        <v>0.62</v>
      </c>
      <c r="P18" s="196" t="s">
        <v>33</v>
      </c>
    </row>
    <row r="19" spans="1:16" x14ac:dyDescent="0.2">
      <c r="A19" s="5">
        <v>12</v>
      </c>
      <c r="B19" s="196">
        <v>0.72</v>
      </c>
      <c r="C19" s="196">
        <v>0.72</v>
      </c>
      <c r="D19" s="196">
        <v>0.72</v>
      </c>
      <c r="E19" s="196">
        <v>0.72</v>
      </c>
      <c r="F19" s="197">
        <v>0.72</v>
      </c>
      <c r="G19" s="196">
        <v>0.72</v>
      </c>
      <c r="H19" s="196">
        <v>0.72</v>
      </c>
      <c r="I19" s="196">
        <v>0.62</v>
      </c>
      <c r="J19" s="196">
        <v>0.62</v>
      </c>
      <c r="K19" s="196">
        <v>0.62</v>
      </c>
      <c r="L19" s="196">
        <v>0.62</v>
      </c>
      <c r="M19" s="197">
        <v>0.62</v>
      </c>
      <c r="N19" s="196">
        <v>0.62</v>
      </c>
      <c r="O19" s="196">
        <v>0.62</v>
      </c>
      <c r="P19" s="196" t="s">
        <v>33</v>
      </c>
    </row>
    <row r="20" spans="1:16" x14ac:dyDescent="0.2">
      <c r="A20" s="5">
        <v>13</v>
      </c>
      <c r="B20" s="196">
        <v>0.72</v>
      </c>
      <c r="C20" s="196">
        <v>0.72</v>
      </c>
      <c r="D20" s="196">
        <v>0.72</v>
      </c>
      <c r="E20" s="196">
        <v>0.72</v>
      </c>
      <c r="F20" s="197">
        <v>0.72</v>
      </c>
      <c r="G20" s="196">
        <v>0.72</v>
      </c>
      <c r="H20" s="196">
        <v>0.72</v>
      </c>
      <c r="I20" s="196">
        <v>0.62</v>
      </c>
      <c r="J20" s="196">
        <v>0.62</v>
      </c>
      <c r="K20" s="196">
        <v>0.62</v>
      </c>
      <c r="L20" s="196">
        <v>0.62</v>
      </c>
      <c r="M20" s="197">
        <v>0.62</v>
      </c>
      <c r="N20" s="196">
        <v>0.62</v>
      </c>
      <c r="O20" s="196">
        <v>0.62</v>
      </c>
      <c r="P20" s="196" t="s">
        <v>33</v>
      </c>
    </row>
    <row r="21" spans="1:16" x14ac:dyDescent="0.2">
      <c r="A21" s="5">
        <v>14</v>
      </c>
      <c r="B21" s="196">
        <v>0.72</v>
      </c>
      <c r="C21" s="196">
        <v>0.72</v>
      </c>
      <c r="D21" s="196">
        <v>0.72</v>
      </c>
      <c r="E21" s="196">
        <v>0.72</v>
      </c>
      <c r="F21" s="197">
        <v>0.72</v>
      </c>
      <c r="G21" s="196">
        <v>0.72</v>
      </c>
      <c r="H21" s="196">
        <v>0.72</v>
      </c>
      <c r="I21" s="196">
        <v>0.62</v>
      </c>
      <c r="J21" s="196">
        <v>0.62</v>
      </c>
      <c r="K21" s="196">
        <v>0.62</v>
      </c>
      <c r="L21" s="196">
        <v>0.62</v>
      </c>
      <c r="M21" s="197">
        <v>0.62</v>
      </c>
      <c r="N21" s="196">
        <v>0.62</v>
      </c>
      <c r="O21" s="196">
        <v>0.62</v>
      </c>
      <c r="P21" s="196" t="s">
        <v>33</v>
      </c>
    </row>
    <row r="22" spans="1:16" x14ac:dyDescent="0.2">
      <c r="A22" s="5">
        <v>15</v>
      </c>
      <c r="B22" s="196">
        <v>0.72</v>
      </c>
      <c r="C22" s="196">
        <v>0.72</v>
      </c>
      <c r="D22" s="196">
        <v>0.72</v>
      </c>
      <c r="E22" s="196">
        <v>0.72</v>
      </c>
      <c r="F22" s="197">
        <v>0.72</v>
      </c>
      <c r="G22" s="196">
        <v>0.72</v>
      </c>
      <c r="H22" s="196">
        <v>0.72</v>
      </c>
      <c r="I22" s="196">
        <v>0.62</v>
      </c>
      <c r="J22" s="196">
        <v>0.62</v>
      </c>
      <c r="K22" s="196">
        <v>0.62</v>
      </c>
      <c r="L22" s="196">
        <v>0.62</v>
      </c>
      <c r="M22" s="197">
        <v>0.62</v>
      </c>
      <c r="N22" s="196">
        <v>0.62</v>
      </c>
      <c r="O22" s="196">
        <v>0.62</v>
      </c>
      <c r="P22" s="196">
        <v>0.11</v>
      </c>
    </row>
    <row r="23" spans="1:16" x14ac:dyDescent="0.2">
      <c r="A23" s="5">
        <v>16</v>
      </c>
      <c r="B23" s="196">
        <v>0.72</v>
      </c>
      <c r="C23" s="196">
        <v>0.72</v>
      </c>
      <c r="D23" s="196">
        <v>0.72</v>
      </c>
      <c r="E23" s="196">
        <v>0.72</v>
      </c>
      <c r="F23" s="197">
        <v>0.72</v>
      </c>
      <c r="G23" s="196">
        <v>0.72</v>
      </c>
      <c r="H23" s="196">
        <v>0.72</v>
      </c>
      <c r="I23" s="196">
        <v>0.62</v>
      </c>
      <c r="J23" s="196">
        <v>0.62</v>
      </c>
      <c r="K23" s="196">
        <v>0.62</v>
      </c>
      <c r="L23" s="196">
        <v>0.62</v>
      </c>
      <c r="M23" s="197">
        <v>0.62</v>
      </c>
      <c r="N23" s="196">
        <v>0.62</v>
      </c>
      <c r="O23" s="196">
        <v>0.62</v>
      </c>
      <c r="P23" s="196">
        <v>0.11</v>
      </c>
    </row>
    <row r="24" spans="1:16" x14ac:dyDescent="0.2">
      <c r="A24" s="5">
        <v>17</v>
      </c>
      <c r="B24" s="196">
        <v>0.72</v>
      </c>
      <c r="C24" s="196">
        <v>0.72</v>
      </c>
      <c r="D24" s="196">
        <v>0.72</v>
      </c>
      <c r="E24" s="196">
        <v>0.72</v>
      </c>
      <c r="F24" s="197">
        <v>0.72</v>
      </c>
      <c r="G24" s="196">
        <v>0.72</v>
      </c>
      <c r="H24" s="196">
        <v>0.72</v>
      </c>
      <c r="I24" s="196">
        <v>0.62</v>
      </c>
      <c r="J24" s="196">
        <v>0.62</v>
      </c>
      <c r="K24" s="196">
        <v>0.62</v>
      </c>
      <c r="L24" s="196">
        <v>0.62</v>
      </c>
      <c r="M24" s="197">
        <v>0.62</v>
      </c>
      <c r="N24" s="196">
        <v>0.62</v>
      </c>
      <c r="O24" s="196">
        <v>0.62</v>
      </c>
      <c r="P24" s="196">
        <v>0.11</v>
      </c>
    </row>
    <row r="25" spans="1:16" x14ac:dyDescent="0.2">
      <c r="A25" s="5">
        <v>18</v>
      </c>
      <c r="B25" s="196">
        <v>0.33</v>
      </c>
      <c r="C25" s="196">
        <v>0.34</v>
      </c>
      <c r="D25" s="196">
        <v>0.49</v>
      </c>
      <c r="E25" s="196">
        <v>0.72</v>
      </c>
      <c r="F25" s="197">
        <v>1.08</v>
      </c>
      <c r="G25" s="196">
        <v>1.18</v>
      </c>
      <c r="H25" s="196">
        <v>1.62</v>
      </c>
      <c r="I25" s="196">
        <v>0.25</v>
      </c>
      <c r="J25" s="196">
        <v>0.28999999999999998</v>
      </c>
      <c r="K25" s="196">
        <v>0.4</v>
      </c>
      <c r="L25" s="196">
        <v>0.62</v>
      </c>
      <c r="M25" s="197">
        <v>0.85</v>
      </c>
      <c r="N25" s="196">
        <v>0.89</v>
      </c>
      <c r="O25" s="196">
        <v>1.27</v>
      </c>
      <c r="P25" s="196">
        <v>0.11</v>
      </c>
    </row>
    <row r="26" spans="1:16" x14ac:dyDescent="0.2">
      <c r="A26" s="5">
        <v>19</v>
      </c>
      <c r="B26" s="196">
        <v>0.33</v>
      </c>
      <c r="C26" s="196">
        <v>0.34</v>
      </c>
      <c r="D26" s="196">
        <v>0.49</v>
      </c>
      <c r="E26" s="196">
        <v>0.72</v>
      </c>
      <c r="F26" s="197">
        <v>1.08</v>
      </c>
      <c r="G26" s="196">
        <v>1.18</v>
      </c>
      <c r="H26" s="196">
        <v>1.62</v>
      </c>
      <c r="I26" s="196">
        <v>0.25</v>
      </c>
      <c r="J26" s="196">
        <v>0.28999999999999998</v>
      </c>
      <c r="K26" s="196">
        <v>0.4</v>
      </c>
      <c r="L26" s="196">
        <v>0.62</v>
      </c>
      <c r="M26" s="197">
        <v>0.85</v>
      </c>
      <c r="N26" s="196">
        <v>0.89</v>
      </c>
      <c r="O26" s="196">
        <v>1.27</v>
      </c>
      <c r="P26" s="196">
        <v>0.11</v>
      </c>
    </row>
    <row r="27" spans="1:16" x14ac:dyDescent="0.2">
      <c r="A27" s="5">
        <v>20</v>
      </c>
      <c r="B27" s="196">
        <v>0.33</v>
      </c>
      <c r="C27" s="196">
        <v>0.34</v>
      </c>
      <c r="D27" s="196">
        <v>0.49</v>
      </c>
      <c r="E27" s="196">
        <v>0.72</v>
      </c>
      <c r="F27" s="197">
        <v>1.08</v>
      </c>
      <c r="G27" s="196">
        <v>1.18</v>
      </c>
      <c r="H27" s="196">
        <v>1.62</v>
      </c>
      <c r="I27" s="196">
        <v>0.25</v>
      </c>
      <c r="J27" s="196">
        <v>0.28999999999999998</v>
      </c>
      <c r="K27" s="196">
        <v>0.4</v>
      </c>
      <c r="L27" s="196">
        <v>0.62</v>
      </c>
      <c r="M27" s="197">
        <v>0.85</v>
      </c>
      <c r="N27" s="196">
        <v>0.89</v>
      </c>
      <c r="O27" s="196">
        <v>1.27</v>
      </c>
      <c r="P27" s="196">
        <v>0.11</v>
      </c>
    </row>
    <row r="28" spans="1:16" x14ac:dyDescent="0.2">
      <c r="A28" s="5">
        <v>21</v>
      </c>
      <c r="B28" s="196">
        <v>0.33</v>
      </c>
      <c r="C28" s="196">
        <v>0.34</v>
      </c>
      <c r="D28" s="196">
        <v>0.49</v>
      </c>
      <c r="E28" s="196">
        <v>0.72</v>
      </c>
      <c r="F28" s="197">
        <v>1.08</v>
      </c>
      <c r="G28" s="196">
        <v>1.18</v>
      </c>
      <c r="H28" s="196">
        <v>1.62</v>
      </c>
      <c r="I28" s="196">
        <v>0.25</v>
      </c>
      <c r="J28" s="196">
        <v>0.28999999999999998</v>
      </c>
      <c r="K28" s="196">
        <v>0.4</v>
      </c>
      <c r="L28" s="196">
        <v>0.62</v>
      </c>
      <c r="M28" s="197">
        <v>0.85</v>
      </c>
      <c r="N28" s="196">
        <v>0.89</v>
      </c>
      <c r="O28" s="196">
        <v>1.27</v>
      </c>
      <c r="P28" s="196">
        <v>0.11</v>
      </c>
    </row>
    <row r="29" spans="1:16" x14ac:dyDescent="0.2">
      <c r="A29" s="5">
        <v>22</v>
      </c>
      <c r="B29" s="196">
        <v>0.33</v>
      </c>
      <c r="C29" s="196">
        <v>0.34</v>
      </c>
      <c r="D29" s="196">
        <v>0.49</v>
      </c>
      <c r="E29" s="196">
        <v>0.72</v>
      </c>
      <c r="F29" s="197">
        <v>1.08</v>
      </c>
      <c r="G29" s="196">
        <v>1.18</v>
      </c>
      <c r="H29" s="196">
        <v>1.62</v>
      </c>
      <c r="I29" s="196">
        <v>0.25</v>
      </c>
      <c r="J29" s="196">
        <v>0.28999999999999998</v>
      </c>
      <c r="K29" s="196">
        <v>0.4</v>
      </c>
      <c r="L29" s="196">
        <v>0.62</v>
      </c>
      <c r="M29" s="197">
        <v>0.85</v>
      </c>
      <c r="N29" s="196">
        <v>0.89</v>
      </c>
      <c r="O29" s="196">
        <v>1.27</v>
      </c>
      <c r="P29" s="196">
        <v>0.11</v>
      </c>
    </row>
    <row r="30" spans="1:16" x14ac:dyDescent="0.2">
      <c r="A30" s="5">
        <v>23</v>
      </c>
      <c r="B30" s="196">
        <v>0.33</v>
      </c>
      <c r="C30" s="196">
        <v>0.34</v>
      </c>
      <c r="D30" s="196">
        <v>0.49</v>
      </c>
      <c r="E30" s="196">
        <v>0.72</v>
      </c>
      <c r="F30" s="197">
        <v>1.08</v>
      </c>
      <c r="G30" s="196">
        <v>1.18</v>
      </c>
      <c r="H30" s="196">
        <v>1.62</v>
      </c>
      <c r="I30" s="196">
        <v>0.25</v>
      </c>
      <c r="J30" s="196">
        <v>0.28999999999999998</v>
      </c>
      <c r="K30" s="196">
        <v>0.4</v>
      </c>
      <c r="L30" s="196">
        <v>0.62</v>
      </c>
      <c r="M30" s="197">
        <v>0.85</v>
      </c>
      <c r="N30" s="196">
        <v>0.89</v>
      </c>
      <c r="O30" s="196">
        <v>1.27</v>
      </c>
      <c r="P30" s="196">
        <v>0.11</v>
      </c>
    </row>
    <row r="31" spans="1:16" x14ac:dyDescent="0.2">
      <c r="A31" s="5">
        <v>24</v>
      </c>
      <c r="B31" s="196">
        <v>0.33</v>
      </c>
      <c r="C31" s="196">
        <v>0.34</v>
      </c>
      <c r="D31" s="196">
        <v>0.49</v>
      </c>
      <c r="E31" s="196">
        <v>0.72</v>
      </c>
      <c r="F31" s="197">
        <v>1.08</v>
      </c>
      <c r="G31" s="196">
        <v>1.18</v>
      </c>
      <c r="H31" s="196">
        <v>1.62</v>
      </c>
      <c r="I31" s="196">
        <v>0.25</v>
      </c>
      <c r="J31" s="196">
        <v>0.28999999999999998</v>
      </c>
      <c r="K31" s="196">
        <v>0.4</v>
      </c>
      <c r="L31" s="196">
        <v>0.62</v>
      </c>
      <c r="M31" s="197">
        <v>0.85</v>
      </c>
      <c r="N31" s="196">
        <v>0.89</v>
      </c>
      <c r="O31" s="196">
        <v>1.27</v>
      </c>
      <c r="P31" s="196">
        <v>0.11</v>
      </c>
    </row>
    <row r="32" spans="1:16" x14ac:dyDescent="0.2">
      <c r="A32" s="5">
        <v>25</v>
      </c>
      <c r="B32" s="196">
        <v>0.33</v>
      </c>
      <c r="C32" s="196">
        <v>0.34</v>
      </c>
      <c r="D32" s="196">
        <v>0.49</v>
      </c>
      <c r="E32" s="196">
        <v>0.72</v>
      </c>
      <c r="F32" s="197">
        <v>1.08</v>
      </c>
      <c r="G32" s="196">
        <v>1.18</v>
      </c>
      <c r="H32" s="196">
        <v>1.62</v>
      </c>
      <c r="I32" s="196">
        <v>0.25</v>
      </c>
      <c r="J32" s="196">
        <v>0.28999999999999998</v>
      </c>
      <c r="K32" s="196">
        <v>0.4</v>
      </c>
      <c r="L32" s="196">
        <v>0.62</v>
      </c>
      <c r="M32" s="197">
        <v>0.85</v>
      </c>
      <c r="N32" s="196">
        <v>0.89</v>
      </c>
      <c r="O32" s="196">
        <v>1.27</v>
      </c>
      <c r="P32" s="196">
        <v>0.11</v>
      </c>
    </row>
    <row r="33" spans="1:16" x14ac:dyDescent="0.2">
      <c r="A33" s="5">
        <v>26</v>
      </c>
      <c r="B33" s="196">
        <v>0.33</v>
      </c>
      <c r="C33" s="196">
        <v>0.34</v>
      </c>
      <c r="D33" s="196">
        <v>0.49</v>
      </c>
      <c r="E33" s="196">
        <v>0.72</v>
      </c>
      <c r="F33" s="197">
        <v>1.08</v>
      </c>
      <c r="G33" s="196">
        <v>1.18</v>
      </c>
      <c r="H33" s="196">
        <v>1.62</v>
      </c>
      <c r="I33" s="196">
        <v>0.25</v>
      </c>
      <c r="J33" s="196">
        <v>0.28999999999999998</v>
      </c>
      <c r="K33" s="196">
        <v>0.4</v>
      </c>
      <c r="L33" s="196">
        <v>0.62</v>
      </c>
      <c r="M33" s="197">
        <v>0.87</v>
      </c>
      <c r="N33" s="196">
        <v>0.91</v>
      </c>
      <c r="O33" s="196">
        <v>1.29</v>
      </c>
      <c r="P33" s="196">
        <v>0.12</v>
      </c>
    </row>
    <row r="34" spans="1:16" x14ac:dyDescent="0.2">
      <c r="A34" s="5">
        <v>27</v>
      </c>
      <c r="B34" s="196">
        <v>0.33</v>
      </c>
      <c r="C34" s="196">
        <v>0.34</v>
      </c>
      <c r="D34" s="196">
        <v>0.49</v>
      </c>
      <c r="E34" s="196">
        <v>0.72</v>
      </c>
      <c r="F34" s="197">
        <v>1.08</v>
      </c>
      <c r="G34" s="196">
        <v>1.18</v>
      </c>
      <c r="H34" s="196">
        <v>1.62</v>
      </c>
      <c r="I34" s="196">
        <v>0.26</v>
      </c>
      <c r="J34" s="196">
        <v>0.28999999999999998</v>
      </c>
      <c r="K34" s="196">
        <v>0.4</v>
      </c>
      <c r="L34" s="196">
        <v>0.62</v>
      </c>
      <c r="M34" s="197">
        <v>0.89</v>
      </c>
      <c r="N34" s="196">
        <v>0.93</v>
      </c>
      <c r="O34" s="196">
        <v>1.32</v>
      </c>
      <c r="P34" s="196">
        <v>0.12</v>
      </c>
    </row>
    <row r="35" spans="1:16" x14ac:dyDescent="0.2">
      <c r="A35" s="5">
        <v>28</v>
      </c>
      <c r="B35" s="196">
        <v>0.34</v>
      </c>
      <c r="C35" s="196">
        <v>0.35</v>
      </c>
      <c r="D35" s="196">
        <v>0.49</v>
      </c>
      <c r="E35" s="196">
        <v>0.72</v>
      </c>
      <c r="F35" s="197">
        <v>1.08</v>
      </c>
      <c r="G35" s="196">
        <v>1.18</v>
      </c>
      <c r="H35" s="196">
        <v>1.62</v>
      </c>
      <c r="I35" s="196">
        <v>0.27</v>
      </c>
      <c r="J35" s="196">
        <v>0.3</v>
      </c>
      <c r="K35" s="196">
        <v>0.41</v>
      </c>
      <c r="L35" s="196">
        <v>0.62</v>
      </c>
      <c r="M35" s="197">
        <v>0.91</v>
      </c>
      <c r="N35" s="196">
        <v>0.95</v>
      </c>
      <c r="O35" s="196">
        <v>1.36</v>
      </c>
      <c r="P35" s="196">
        <v>0.13</v>
      </c>
    </row>
    <row r="36" spans="1:16" x14ac:dyDescent="0.2">
      <c r="A36" s="5">
        <v>29</v>
      </c>
      <c r="B36" s="196">
        <v>0.34</v>
      </c>
      <c r="C36" s="196">
        <v>0.36</v>
      </c>
      <c r="D36" s="196">
        <v>0.49</v>
      </c>
      <c r="E36" s="196">
        <v>0.72</v>
      </c>
      <c r="F36" s="197">
        <v>1.08</v>
      </c>
      <c r="G36" s="196">
        <v>1.18</v>
      </c>
      <c r="H36" s="196">
        <v>1.62</v>
      </c>
      <c r="I36" s="196">
        <v>0.28000000000000003</v>
      </c>
      <c r="J36" s="196">
        <v>0.31</v>
      </c>
      <c r="K36" s="196">
        <v>0.42</v>
      </c>
      <c r="L36" s="196">
        <v>0.62</v>
      </c>
      <c r="M36" s="197">
        <v>0.93</v>
      </c>
      <c r="N36" s="196">
        <v>0.97</v>
      </c>
      <c r="O36" s="196">
        <v>1.39</v>
      </c>
      <c r="P36" s="196">
        <v>0.13</v>
      </c>
    </row>
    <row r="37" spans="1:16" x14ac:dyDescent="0.2">
      <c r="A37" s="5">
        <v>30</v>
      </c>
      <c r="B37" s="196">
        <v>0.34</v>
      </c>
      <c r="C37" s="196">
        <v>0.37</v>
      </c>
      <c r="D37" s="196">
        <v>0.49</v>
      </c>
      <c r="E37" s="196">
        <v>0.72</v>
      </c>
      <c r="F37" s="197">
        <v>1.08</v>
      </c>
      <c r="G37" s="196">
        <v>1.18</v>
      </c>
      <c r="H37" s="196">
        <v>1.62</v>
      </c>
      <c r="I37" s="196">
        <v>0.28999999999999998</v>
      </c>
      <c r="J37" s="196">
        <v>0.32</v>
      </c>
      <c r="K37" s="196">
        <v>0.43</v>
      </c>
      <c r="L37" s="196">
        <v>0.62</v>
      </c>
      <c r="M37" s="197">
        <v>0.93</v>
      </c>
      <c r="N37" s="196">
        <v>1</v>
      </c>
      <c r="O37" s="196">
        <v>1.41</v>
      </c>
      <c r="P37" s="196">
        <v>0.14000000000000001</v>
      </c>
    </row>
    <row r="38" spans="1:16" x14ac:dyDescent="0.2">
      <c r="A38" s="5">
        <v>31</v>
      </c>
      <c r="B38" s="196">
        <v>0.34</v>
      </c>
      <c r="C38" s="196">
        <v>0.38</v>
      </c>
      <c r="D38" s="196">
        <v>0.49</v>
      </c>
      <c r="E38" s="196">
        <v>0.72</v>
      </c>
      <c r="F38" s="197">
        <v>1.08</v>
      </c>
      <c r="G38" s="196">
        <v>1.2</v>
      </c>
      <c r="H38" s="196">
        <v>1.65</v>
      </c>
      <c r="I38" s="196">
        <v>0.28999999999999998</v>
      </c>
      <c r="J38" s="196">
        <v>0.33</v>
      </c>
      <c r="K38" s="196">
        <v>0.43</v>
      </c>
      <c r="L38" s="196">
        <v>0.62</v>
      </c>
      <c r="M38" s="197">
        <v>0.93</v>
      </c>
      <c r="N38" s="196">
        <v>1.03</v>
      </c>
      <c r="O38" s="196">
        <v>1.42</v>
      </c>
      <c r="P38" s="196">
        <v>0.14000000000000001</v>
      </c>
    </row>
    <row r="39" spans="1:16" x14ac:dyDescent="0.2">
      <c r="A39" s="5">
        <v>32</v>
      </c>
      <c r="B39" s="196">
        <v>0.34</v>
      </c>
      <c r="C39" s="196">
        <v>0.39</v>
      </c>
      <c r="D39" s="196">
        <v>0.49</v>
      </c>
      <c r="E39" s="196">
        <v>0.72</v>
      </c>
      <c r="F39" s="197">
        <v>1.08</v>
      </c>
      <c r="G39" s="196">
        <v>1.22</v>
      </c>
      <c r="H39" s="196">
        <v>1.68</v>
      </c>
      <c r="I39" s="196">
        <v>0.28999999999999998</v>
      </c>
      <c r="J39" s="196">
        <v>0.34</v>
      </c>
      <c r="K39" s="196">
        <v>0.43</v>
      </c>
      <c r="L39" s="196">
        <v>0.62</v>
      </c>
      <c r="M39" s="197">
        <v>0.93</v>
      </c>
      <c r="N39" s="196">
        <v>1.04</v>
      </c>
      <c r="O39" s="196">
        <v>1.42</v>
      </c>
      <c r="P39" s="196">
        <v>0.15</v>
      </c>
    </row>
    <row r="40" spans="1:16" x14ac:dyDescent="0.2">
      <c r="A40" s="5">
        <v>33</v>
      </c>
      <c r="B40" s="196">
        <v>0.35</v>
      </c>
      <c r="C40" s="196">
        <v>0.4</v>
      </c>
      <c r="D40" s="196">
        <v>0.49</v>
      </c>
      <c r="E40" s="196">
        <v>0.72</v>
      </c>
      <c r="F40" s="197">
        <v>1.08</v>
      </c>
      <c r="G40" s="196">
        <v>1.25</v>
      </c>
      <c r="H40" s="196">
        <v>1.71</v>
      </c>
      <c r="I40" s="196">
        <v>0.3</v>
      </c>
      <c r="J40" s="196">
        <v>0.35</v>
      </c>
      <c r="K40" s="196">
        <v>0.43</v>
      </c>
      <c r="L40" s="196">
        <v>0.62</v>
      </c>
      <c r="M40" s="197">
        <v>0.93</v>
      </c>
      <c r="N40" s="196">
        <v>1.05</v>
      </c>
      <c r="O40" s="196">
        <v>1.44</v>
      </c>
      <c r="P40" s="196">
        <v>0.15</v>
      </c>
    </row>
    <row r="41" spans="1:16" x14ac:dyDescent="0.2">
      <c r="A41" s="5">
        <v>34</v>
      </c>
      <c r="B41" s="196">
        <v>0.35</v>
      </c>
      <c r="C41" s="196">
        <v>0.42</v>
      </c>
      <c r="D41" s="196">
        <v>0.5</v>
      </c>
      <c r="E41" s="196">
        <v>0.72</v>
      </c>
      <c r="F41" s="197">
        <v>1.08</v>
      </c>
      <c r="G41" s="196">
        <v>1.28</v>
      </c>
      <c r="H41" s="196">
        <v>1.75</v>
      </c>
      <c r="I41" s="196">
        <v>0.3</v>
      </c>
      <c r="J41" s="196">
        <v>0.37</v>
      </c>
      <c r="K41" s="196">
        <v>0.43</v>
      </c>
      <c r="L41" s="196">
        <v>0.62</v>
      </c>
      <c r="M41" s="197">
        <v>0.93</v>
      </c>
      <c r="N41" s="196">
        <v>1.06</v>
      </c>
      <c r="O41" s="196">
        <v>1.44</v>
      </c>
      <c r="P41" s="196">
        <v>0.16</v>
      </c>
    </row>
    <row r="42" spans="1:16" x14ac:dyDescent="0.2">
      <c r="A42" s="5">
        <v>35</v>
      </c>
      <c r="B42" s="196">
        <v>0.35</v>
      </c>
      <c r="C42" s="196">
        <v>0.44</v>
      </c>
      <c r="D42" s="196">
        <v>0.51</v>
      </c>
      <c r="E42" s="196">
        <v>0.72</v>
      </c>
      <c r="F42" s="197">
        <v>1.08</v>
      </c>
      <c r="G42" s="196">
        <v>1.32</v>
      </c>
      <c r="H42" s="196">
        <v>1.79</v>
      </c>
      <c r="I42" s="196">
        <v>0.3</v>
      </c>
      <c r="J42" s="196">
        <v>0.39</v>
      </c>
      <c r="K42" s="196">
        <v>0.43</v>
      </c>
      <c r="L42" s="196">
        <v>0.62</v>
      </c>
      <c r="M42" s="197">
        <v>0.93</v>
      </c>
      <c r="N42" s="196">
        <v>1.07</v>
      </c>
      <c r="O42" s="196">
        <v>1.45</v>
      </c>
      <c r="P42" s="196">
        <v>0.17</v>
      </c>
    </row>
    <row r="43" spans="1:16" x14ac:dyDescent="0.2">
      <c r="A43" s="5">
        <v>36</v>
      </c>
      <c r="B43" s="196">
        <v>0.38</v>
      </c>
      <c r="C43" s="196">
        <v>0.46</v>
      </c>
      <c r="D43" s="196">
        <v>0.54</v>
      </c>
      <c r="E43" s="196">
        <v>0.75</v>
      </c>
      <c r="F43" s="197">
        <v>1.1299999999999999</v>
      </c>
      <c r="G43" s="196">
        <v>1.41</v>
      </c>
      <c r="H43" s="196">
        <v>1.9</v>
      </c>
      <c r="I43" s="196">
        <v>0.32</v>
      </c>
      <c r="J43" s="196">
        <v>0.41</v>
      </c>
      <c r="K43" s="196">
        <v>0.45</v>
      </c>
      <c r="L43" s="196">
        <v>0.63</v>
      </c>
      <c r="M43" s="197">
        <v>0.95</v>
      </c>
      <c r="N43" s="196">
        <v>1.1299999999999999</v>
      </c>
      <c r="O43" s="196">
        <v>1.53</v>
      </c>
      <c r="P43" s="196">
        <v>0.18</v>
      </c>
    </row>
    <row r="44" spans="1:16" x14ac:dyDescent="0.2">
      <c r="A44" s="5">
        <v>37</v>
      </c>
      <c r="B44" s="196">
        <v>0.41</v>
      </c>
      <c r="C44" s="196">
        <v>0.49</v>
      </c>
      <c r="D44" s="196">
        <v>0.57999999999999996</v>
      </c>
      <c r="E44" s="196">
        <v>0.8</v>
      </c>
      <c r="F44" s="197">
        <v>1.2</v>
      </c>
      <c r="G44" s="196">
        <v>1.54</v>
      </c>
      <c r="H44" s="196">
        <v>2.0499999999999998</v>
      </c>
      <c r="I44" s="196">
        <v>0.34</v>
      </c>
      <c r="J44" s="196">
        <v>0.43</v>
      </c>
      <c r="K44" s="196">
        <v>0.47</v>
      </c>
      <c r="L44" s="196">
        <v>0.66</v>
      </c>
      <c r="M44" s="197">
        <v>0.99</v>
      </c>
      <c r="N44" s="196">
        <v>1.22</v>
      </c>
      <c r="O44" s="196">
        <v>1.63</v>
      </c>
      <c r="P44" s="196">
        <v>0.19</v>
      </c>
    </row>
    <row r="45" spans="1:16" x14ac:dyDescent="0.2">
      <c r="A45" s="5">
        <v>38</v>
      </c>
      <c r="B45" s="196">
        <v>0.44</v>
      </c>
      <c r="C45" s="196">
        <v>0.52</v>
      </c>
      <c r="D45" s="196">
        <v>0.63</v>
      </c>
      <c r="E45" s="196">
        <v>0.87</v>
      </c>
      <c r="F45" s="197">
        <v>1.31</v>
      </c>
      <c r="G45" s="196">
        <v>1.69</v>
      </c>
      <c r="H45" s="196">
        <v>2.2999999999999998</v>
      </c>
      <c r="I45" s="196">
        <v>0.36</v>
      </c>
      <c r="J45" s="196">
        <v>0.45</v>
      </c>
      <c r="K45" s="196">
        <v>0.5</v>
      </c>
      <c r="L45" s="196">
        <v>0.69</v>
      </c>
      <c r="M45" s="197">
        <v>1.04</v>
      </c>
      <c r="N45" s="196">
        <v>1.31</v>
      </c>
      <c r="O45" s="196">
        <v>1.76</v>
      </c>
      <c r="P45" s="196">
        <v>0.21</v>
      </c>
    </row>
    <row r="46" spans="1:16" x14ac:dyDescent="0.2">
      <c r="A46" s="5">
        <v>39</v>
      </c>
      <c r="B46" s="196">
        <v>0.48</v>
      </c>
      <c r="C46" s="196">
        <v>0.55000000000000004</v>
      </c>
      <c r="D46" s="196">
        <v>0.7</v>
      </c>
      <c r="E46" s="196">
        <v>0.95</v>
      </c>
      <c r="F46" s="197">
        <v>1.43</v>
      </c>
      <c r="G46" s="196">
        <v>1.85</v>
      </c>
      <c r="H46" s="196">
        <v>2.54</v>
      </c>
      <c r="I46" s="196">
        <v>0.39</v>
      </c>
      <c r="J46" s="196">
        <v>0.47</v>
      </c>
      <c r="K46" s="196">
        <v>0.53</v>
      </c>
      <c r="L46" s="196">
        <v>0.74</v>
      </c>
      <c r="M46" s="197">
        <v>1.1100000000000001</v>
      </c>
      <c r="N46" s="196">
        <v>1.4</v>
      </c>
      <c r="O46" s="196">
        <v>1.89</v>
      </c>
      <c r="P46" s="196">
        <v>0.23</v>
      </c>
    </row>
    <row r="47" spans="1:16" x14ac:dyDescent="0.2">
      <c r="A47" s="5">
        <v>40</v>
      </c>
      <c r="B47" s="196">
        <v>0.51</v>
      </c>
      <c r="C47" s="196">
        <v>0.57999999999999996</v>
      </c>
      <c r="D47" s="196">
        <v>0.77</v>
      </c>
      <c r="E47" s="196">
        <v>1.05</v>
      </c>
      <c r="F47" s="197">
        <v>1.58</v>
      </c>
      <c r="G47" s="196">
        <v>2.0299999999999998</v>
      </c>
      <c r="H47" s="196">
        <v>2.8</v>
      </c>
      <c r="I47" s="196">
        <v>0.42</v>
      </c>
      <c r="J47" s="196">
        <v>0.49</v>
      </c>
      <c r="K47" s="196">
        <v>0.56999999999999995</v>
      </c>
      <c r="L47" s="196">
        <v>0.8</v>
      </c>
      <c r="M47" s="197">
        <v>1.2</v>
      </c>
      <c r="N47" s="196">
        <v>1.51</v>
      </c>
      <c r="O47" s="196">
        <v>2.02</v>
      </c>
      <c r="P47" s="196">
        <v>0.25</v>
      </c>
    </row>
    <row r="48" spans="1:16" x14ac:dyDescent="0.2">
      <c r="A48" s="5">
        <v>41</v>
      </c>
      <c r="B48" s="196">
        <v>0.54</v>
      </c>
      <c r="C48" s="196">
        <v>0.62</v>
      </c>
      <c r="D48" s="196">
        <v>0.84</v>
      </c>
      <c r="E48" s="196">
        <v>1.1499999999999999</v>
      </c>
      <c r="F48" s="197">
        <v>1.73</v>
      </c>
      <c r="G48" s="196">
        <v>2.23</v>
      </c>
      <c r="H48" s="196">
        <v>3.01</v>
      </c>
      <c r="I48" s="196">
        <v>0.45</v>
      </c>
      <c r="J48" s="196">
        <v>0.51</v>
      </c>
      <c r="K48" s="196">
        <v>0.6</v>
      </c>
      <c r="L48" s="196">
        <v>0.85</v>
      </c>
      <c r="M48" s="197">
        <v>1.28</v>
      </c>
      <c r="N48" s="196">
        <v>1.65</v>
      </c>
      <c r="O48" s="196">
        <v>2.15</v>
      </c>
      <c r="P48" s="196">
        <v>0.27</v>
      </c>
    </row>
    <row r="49" spans="1:16" x14ac:dyDescent="0.2">
      <c r="A49" s="5">
        <v>42</v>
      </c>
      <c r="B49" s="196">
        <v>0.56999999999999995</v>
      </c>
      <c r="C49" s="196">
        <v>0.67</v>
      </c>
      <c r="D49" s="196">
        <v>0.91</v>
      </c>
      <c r="E49" s="196">
        <v>1.25</v>
      </c>
      <c r="F49" s="197">
        <v>1.88</v>
      </c>
      <c r="G49" s="196">
        <v>2.44</v>
      </c>
      <c r="H49" s="196">
        <v>3.24</v>
      </c>
      <c r="I49" s="196">
        <v>0.48</v>
      </c>
      <c r="J49" s="196">
        <v>0.54</v>
      </c>
      <c r="K49" s="196">
        <v>0.63</v>
      </c>
      <c r="L49" s="196">
        <v>0.91</v>
      </c>
      <c r="M49" s="197">
        <v>1.37</v>
      </c>
      <c r="N49" s="196">
        <v>1.77</v>
      </c>
      <c r="O49" s="196">
        <v>2.34</v>
      </c>
      <c r="P49" s="196">
        <v>0.3</v>
      </c>
    </row>
    <row r="50" spans="1:16" x14ac:dyDescent="0.2">
      <c r="A50" s="5">
        <v>43</v>
      </c>
      <c r="B50" s="196">
        <v>0.6</v>
      </c>
      <c r="C50" s="196">
        <v>0.72</v>
      </c>
      <c r="D50" s="196">
        <v>0.99</v>
      </c>
      <c r="E50" s="196">
        <v>1.34</v>
      </c>
      <c r="F50" s="197">
        <v>2.0099999999999998</v>
      </c>
      <c r="G50" s="196">
        <v>2.64</v>
      </c>
      <c r="H50" s="196">
        <v>3.55</v>
      </c>
      <c r="I50" s="196">
        <v>0.51</v>
      </c>
      <c r="J50" s="196">
        <v>0.6</v>
      </c>
      <c r="K50" s="196">
        <v>0.69</v>
      </c>
      <c r="L50" s="196">
        <v>0.99</v>
      </c>
      <c r="M50" s="197">
        <v>1.49</v>
      </c>
      <c r="N50" s="196">
        <v>1.95</v>
      </c>
      <c r="O50" s="196">
        <v>2.57</v>
      </c>
      <c r="P50" s="196">
        <v>0.34</v>
      </c>
    </row>
    <row r="51" spans="1:16" x14ac:dyDescent="0.2">
      <c r="A51" s="5">
        <v>44</v>
      </c>
      <c r="B51" s="196">
        <v>0.63</v>
      </c>
      <c r="C51" s="196">
        <v>0.77</v>
      </c>
      <c r="D51" s="196">
        <v>1.0900000000000001</v>
      </c>
      <c r="E51" s="196">
        <v>1.46</v>
      </c>
      <c r="F51" s="197">
        <v>2.19</v>
      </c>
      <c r="G51" s="196">
        <v>2.85</v>
      </c>
      <c r="H51" s="196">
        <v>3.86</v>
      </c>
      <c r="I51" s="196">
        <v>0.53</v>
      </c>
      <c r="J51" s="196">
        <v>0.66</v>
      </c>
      <c r="K51" s="196">
        <v>0.77</v>
      </c>
      <c r="L51" s="196">
        <v>1.0900000000000001</v>
      </c>
      <c r="M51" s="197">
        <v>1.64</v>
      </c>
      <c r="N51" s="196">
        <v>2.16</v>
      </c>
      <c r="O51" s="196">
        <v>2.87</v>
      </c>
      <c r="P51" s="196">
        <v>0.38</v>
      </c>
    </row>
    <row r="52" spans="1:16" x14ac:dyDescent="0.2">
      <c r="A52" s="5">
        <v>45</v>
      </c>
      <c r="B52" s="196">
        <v>0.66</v>
      </c>
      <c r="C52" s="196">
        <v>0.83</v>
      </c>
      <c r="D52" s="196">
        <v>1.2</v>
      </c>
      <c r="E52" s="196">
        <v>1.57</v>
      </c>
      <c r="F52" s="197">
        <v>2.36</v>
      </c>
      <c r="G52" s="196">
        <v>3.06</v>
      </c>
      <c r="H52" s="196">
        <v>4.26</v>
      </c>
      <c r="I52" s="196">
        <v>0.55000000000000004</v>
      </c>
      <c r="J52" s="196">
        <v>0.72</v>
      </c>
      <c r="K52" s="196">
        <v>0.85</v>
      </c>
      <c r="L52" s="196">
        <v>1.21</v>
      </c>
      <c r="M52" s="197">
        <v>1.82</v>
      </c>
      <c r="N52" s="196">
        <v>2.36</v>
      </c>
      <c r="O52" s="196">
        <v>3.18</v>
      </c>
      <c r="P52" s="196">
        <v>0.44</v>
      </c>
    </row>
    <row r="53" spans="1:16" x14ac:dyDescent="0.2">
      <c r="A53" s="5">
        <v>46</v>
      </c>
      <c r="B53" s="196">
        <v>0.73</v>
      </c>
      <c r="C53" s="196">
        <v>0.92</v>
      </c>
      <c r="D53" s="196">
        <v>1.31</v>
      </c>
      <c r="E53" s="196">
        <v>1.72</v>
      </c>
      <c r="F53" s="197">
        <v>2.58</v>
      </c>
      <c r="G53" s="196">
        <v>3.37</v>
      </c>
      <c r="H53" s="196">
        <v>4.67</v>
      </c>
      <c r="I53" s="196">
        <v>0.61</v>
      </c>
      <c r="J53" s="196">
        <v>0.78</v>
      </c>
      <c r="K53" s="196">
        <v>0.92</v>
      </c>
      <c r="L53" s="196">
        <v>1.32</v>
      </c>
      <c r="M53" s="197">
        <v>1.98</v>
      </c>
      <c r="N53" s="196">
        <v>2.56</v>
      </c>
      <c r="O53" s="196">
        <v>3.49</v>
      </c>
      <c r="P53" s="196">
        <v>0.52</v>
      </c>
    </row>
    <row r="54" spans="1:16" x14ac:dyDescent="0.2">
      <c r="A54" s="5">
        <v>47</v>
      </c>
      <c r="B54" s="196">
        <v>0.8</v>
      </c>
      <c r="C54" s="196">
        <v>1.01</v>
      </c>
      <c r="D54" s="196">
        <v>1.42</v>
      </c>
      <c r="E54" s="196">
        <v>1.88</v>
      </c>
      <c r="F54" s="197">
        <v>2.82</v>
      </c>
      <c r="G54" s="196">
        <v>3.68</v>
      </c>
      <c r="H54" s="196">
        <v>5.08</v>
      </c>
      <c r="I54" s="196">
        <v>0.67</v>
      </c>
      <c r="J54" s="196">
        <v>0.84</v>
      </c>
      <c r="K54" s="196">
        <v>1</v>
      </c>
      <c r="L54" s="196">
        <v>1.43</v>
      </c>
      <c r="M54" s="197">
        <v>2.15</v>
      </c>
      <c r="N54" s="196">
        <v>2.77</v>
      </c>
      <c r="O54" s="196">
        <v>3.8</v>
      </c>
      <c r="P54" s="196">
        <v>0.62</v>
      </c>
    </row>
    <row r="55" spans="1:16" x14ac:dyDescent="0.2">
      <c r="A55" s="5">
        <v>48</v>
      </c>
      <c r="B55" s="196">
        <v>0.87</v>
      </c>
      <c r="C55" s="196">
        <v>1.1000000000000001</v>
      </c>
      <c r="D55" s="196">
        <v>1.53</v>
      </c>
      <c r="E55" s="196">
        <v>2.04</v>
      </c>
      <c r="F55" s="197">
        <v>3.06</v>
      </c>
      <c r="G55" s="196">
        <v>3.99</v>
      </c>
      <c r="H55" s="196">
        <v>5.49</v>
      </c>
      <c r="I55" s="196">
        <v>0.73</v>
      </c>
      <c r="J55" s="196">
        <v>0.91</v>
      </c>
      <c r="K55" s="196">
        <v>1.08</v>
      </c>
      <c r="L55" s="196">
        <v>1.54</v>
      </c>
      <c r="M55" s="197">
        <v>2.31</v>
      </c>
      <c r="N55" s="196">
        <v>2.99</v>
      </c>
      <c r="O55" s="196">
        <v>4.12</v>
      </c>
      <c r="P55" s="196">
        <v>0.74</v>
      </c>
    </row>
    <row r="56" spans="1:16" x14ac:dyDescent="0.2">
      <c r="A56" s="5">
        <v>49</v>
      </c>
      <c r="B56" s="196">
        <v>0.95</v>
      </c>
      <c r="C56" s="196">
        <v>1.2</v>
      </c>
      <c r="D56" s="196">
        <v>1.65</v>
      </c>
      <c r="E56" s="196">
        <v>2.21</v>
      </c>
      <c r="F56" s="197">
        <v>3.32</v>
      </c>
      <c r="G56" s="196">
        <v>4.3099999999999996</v>
      </c>
      <c r="H56" s="196">
        <v>5.9</v>
      </c>
      <c r="I56" s="196">
        <v>0.79</v>
      </c>
      <c r="J56" s="196">
        <v>0.98</v>
      </c>
      <c r="K56" s="196">
        <v>1.17</v>
      </c>
      <c r="L56" s="196">
        <v>1.66</v>
      </c>
      <c r="M56" s="197">
        <v>2.4900000000000002</v>
      </c>
      <c r="N56" s="196">
        <v>3.22</v>
      </c>
      <c r="O56" s="196">
        <v>4.46</v>
      </c>
      <c r="P56" s="196">
        <v>0.89</v>
      </c>
    </row>
    <row r="57" spans="1:16" x14ac:dyDescent="0.2">
      <c r="A57" s="5">
        <v>50</v>
      </c>
      <c r="B57" s="196">
        <v>1.04</v>
      </c>
      <c r="C57" s="196">
        <v>1.3</v>
      </c>
      <c r="D57" s="196">
        <v>1.77</v>
      </c>
      <c r="E57" s="196">
        <v>2.38</v>
      </c>
      <c r="F57" s="197">
        <v>3.57</v>
      </c>
      <c r="G57" s="196">
        <v>4.63</v>
      </c>
      <c r="H57" s="196">
        <v>6.32</v>
      </c>
      <c r="I57" s="196">
        <v>0.86</v>
      </c>
      <c r="J57" s="196">
        <v>1.06</v>
      </c>
      <c r="K57" s="196">
        <v>1.28</v>
      </c>
      <c r="L57" s="196">
        <v>1.81</v>
      </c>
      <c r="M57" s="197">
        <v>2.72</v>
      </c>
      <c r="N57" s="196">
        <v>3.44</v>
      </c>
      <c r="O57" s="196">
        <v>4.82</v>
      </c>
      <c r="P57" s="196">
        <v>1.07</v>
      </c>
    </row>
    <row r="58" spans="1:16" x14ac:dyDescent="0.2">
      <c r="A58" s="5">
        <v>51</v>
      </c>
      <c r="B58" s="196">
        <v>1.1299999999999999</v>
      </c>
      <c r="C58" s="196">
        <v>1.41</v>
      </c>
      <c r="D58" s="196">
        <v>1.89</v>
      </c>
      <c r="E58" s="196">
        <v>2.57</v>
      </c>
      <c r="F58" s="197">
        <v>3.86</v>
      </c>
      <c r="G58" s="196">
        <v>4.99</v>
      </c>
      <c r="H58" s="196">
        <v>6.78</v>
      </c>
      <c r="I58" s="196">
        <v>0.93</v>
      </c>
      <c r="J58" s="196">
        <v>1.1399999999999999</v>
      </c>
      <c r="K58" s="196">
        <v>1.37</v>
      </c>
      <c r="L58" s="196">
        <v>1.94</v>
      </c>
      <c r="M58" s="197">
        <v>2.91</v>
      </c>
      <c r="N58" s="196">
        <v>3.67</v>
      </c>
      <c r="O58" s="196">
        <v>5.18</v>
      </c>
      <c r="P58" s="196">
        <v>1.28</v>
      </c>
    </row>
    <row r="59" spans="1:16" x14ac:dyDescent="0.2">
      <c r="A59" s="5">
        <v>52</v>
      </c>
      <c r="B59" s="196">
        <v>1.24</v>
      </c>
      <c r="C59" s="196">
        <v>1.54</v>
      </c>
      <c r="D59" s="196">
        <v>2.0299999999999998</v>
      </c>
      <c r="E59" s="196">
        <v>2.78</v>
      </c>
      <c r="F59" s="197">
        <v>4.17</v>
      </c>
      <c r="G59" s="196">
        <v>5.4</v>
      </c>
      <c r="H59" s="196">
        <v>7.3</v>
      </c>
      <c r="I59" s="196">
        <v>0.99</v>
      </c>
      <c r="J59" s="196">
        <v>1.21</v>
      </c>
      <c r="K59" s="196">
        <v>1.47</v>
      </c>
      <c r="L59" s="196">
        <v>2.0699999999999998</v>
      </c>
      <c r="M59" s="197">
        <v>3.11</v>
      </c>
      <c r="N59" s="196">
        <v>3.9</v>
      </c>
      <c r="O59" s="196">
        <v>5.54</v>
      </c>
      <c r="P59" s="196">
        <v>1.52</v>
      </c>
    </row>
    <row r="60" spans="1:16" x14ac:dyDescent="0.2">
      <c r="A60" s="5">
        <v>53</v>
      </c>
      <c r="B60" s="196">
        <v>1.38</v>
      </c>
      <c r="C60" s="196">
        <v>1.7</v>
      </c>
      <c r="D60" s="196">
        <v>2.2000000000000002</v>
      </c>
      <c r="E60" s="196">
        <v>3.05</v>
      </c>
      <c r="F60" s="197">
        <v>4.58</v>
      </c>
      <c r="G60" s="196">
        <v>5.88</v>
      </c>
      <c r="H60" s="196">
        <v>7.92</v>
      </c>
      <c r="I60" s="196">
        <v>1.07</v>
      </c>
      <c r="J60" s="196">
        <v>1.29</v>
      </c>
      <c r="K60" s="196">
        <v>1.58</v>
      </c>
      <c r="L60" s="196">
        <v>2.2000000000000002</v>
      </c>
      <c r="M60" s="197">
        <v>3.3</v>
      </c>
      <c r="N60" s="196">
        <v>4.12</v>
      </c>
      <c r="O60" s="196">
        <v>5.89</v>
      </c>
      <c r="P60" s="196">
        <v>1.79</v>
      </c>
    </row>
    <row r="61" spans="1:16" x14ac:dyDescent="0.2">
      <c r="A61" s="5">
        <v>54</v>
      </c>
      <c r="B61" s="196">
        <v>1.56</v>
      </c>
      <c r="C61" s="196">
        <v>1.9</v>
      </c>
      <c r="D61" s="196">
        <v>2.42</v>
      </c>
      <c r="E61" s="196">
        <v>3.37</v>
      </c>
      <c r="F61" s="197">
        <v>5.0599999999999996</v>
      </c>
      <c r="G61" s="196">
        <v>6.47</v>
      </c>
      <c r="H61" s="196">
        <v>8.67</v>
      </c>
      <c r="I61" s="196">
        <v>1.1499999999999999</v>
      </c>
      <c r="J61" s="196">
        <v>1.39</v>
      </c>
      <c r="K61" s="196">
        <v>1.7</v>
      </c>
      <c r="L61" s="196">
        <v>2.35</v>
      </c>
      <c r="M61" s="197">
        <v>3.53</v>
      </c>
      <c r="N61" s="196">
        <v>4.3499999999999996</v>
      </c>
      <c r="O61" s="196">
        <v>6.26</v>
      </c>
      <c r="P61" s="196">
        <v>2.09</v>
      </c>
    </row>
    <row r="62" spans="1:16" x14ac:dyDescent="0.2">
      <c r="A62" s="5">
        <v>55</v>
      </c>
      <c r="B62" s="196">
        <v>1.79</v>
      </c>
      <c r="C62" s="196">
        <v>2.15</v>
      </c>
      <c r="D62" s="196">
        <v>2.7</v>
      </c>
      <c r="E62" s="196">
        <v>3.76</v>
      </c>
      <c r="F62" s="197">
        <v>5.64</v>
      </c>
      <c r="G62" s="196">
        <v>7.18</v>
      </c>
      <c r="H62" s="196">
        <v>9.59</v>
      </c>
      <c r="I62" s="196">
        <v>1.26</v>
      </c>
      <c r="J62" s="196">
        <v>1.48</v>
      </c>
      <c r="K62" s="196">
        <v>1.84</v>
      </c>
      <c r="L62" s="196">
        <v>2.5299999999999998</v>
      </c>
      <c r="M62" s="197">
        <v>3.8</v>
      </c>
      <c r="N62" s="196">
        <v>4.58</v>
      </c>
      <c r="O62" s="196">
        <v>6.72</v>
      </c>
      <c r="P62" s="196">
        <v>2.42</v>
      </c>
    </row>
    <row r="63" spans="1:16" x14ac:dyDescent="0.2">
      <c r="A63" s="5">
        <v>56</v>
      </c>
      <c r="B63" s="196">
        <v>2.0299999999999998</v>
      </c>
      <c r="C63" s="196">
        <v>2.4500000000000002</v>
      </c>
      <c r="D63" s="196">
        <v>3.05</v>
      </c>
      <c r="E63" s="196">
        <v>4.16</v>
      </c>
      <c r="F63" s="197">
        <v>6.24</v>
      </c>
      <c r="G63" s="196">
        <v>8</v>
      </c>
      <c r="H63" s="196">
        <v>10.62</v>
      </c>
      <c r="I63" s="196">
        <v>1.39</v>
      </c>
      <c r="J63" s="196">
        <v>1.58</v>
      </c>
      <c r="K63" s="196">
        <v>1.99</v>
      </c>
      <c r="L63" s="196">
        <v>2.82</v>
      </c>
      <c r="M63" s="197">
        <v>4.2300000000000004</v>
      </c>
      <c r="N63" s="196">
        <v>5.0199999999999996</v>
      </c>
      <c r="O63" s="196">
        <v>7.32</v>
      </c>
      <c r="P63" s="196" t="s">
        <v>33</v>
      </c>
    </row>
    <row r="64" spans="1:16" x14ac:dyDescent="0.2">
      <c r="A64" s="5">
        <v>57</v>
      </c>
      <c r="B64" s="196">
        <v>2.29</v>
      </c>
      <c r="C64" s="196">
        <v>2.75</v>
      </c>
      <c r="D64" s="196">
        <v>3.4</v>
      </c>
      <c r="E64" s="196">
        <v>4.6100000000000003</v>
      </c>
      <c r="F64" s="197">
        <v>6.92</v>
      </c>
      <c r="G64" s="196">
        <v>8.8699999999999992</v>
      </c>
      <c r="H64" s="196">
        <v>11.75</v>
      </c>
      <c r="I64" s="196">
        <v>1.53</v>
      </c>
      <c r="J64" s="196">
        <v>1.7</v>
      </c>
      <c r="K64" s="196">
        <v>2.14</v>
      </c>
      <c r="L64" s="196">
        <v>3.12</v>
      </c>
      <c r="M64" s="197">
        <v>4.68</v>
      </c>
      <c r="N64" s="196">
        <v>5.54</v>
      </c>
      <c r="O64" s="196">
        <v>7.94</v>
      </c>
      <c r="P64" s="196" t="s">
        <v>33</v>
      </c>
    </row>
    <row r="65" spans="1:16" x14ac:dyDescent="0.2">
      <c r="A65" s="5">
        <v>58</v>
      </c>
      <c r="B65" s="196">
        <v>2.57</v>
      </c>
      <c r="C65" s="196">
        <v>3.1</v>
      </c>
      <c r="D65" s="196">
        <v>3.8</v>
      </c>
      <c r="E65" s="196">
        <v>5.1100000000000003</v>
      </c>
      <c r="F65" s="197">
        <v>7.67</v>
      </c>
      <c r="G65" s="196">
        <v>9.7899999999999991</v>
      </c>
      <c r="H65" s="196">
        <v>12.98</v>
      </c>
      <c r="I65" s="196">
        <v>1.68</v>
      </c>
      <c r="J65" s="196">
        <v>1.84</v>
      </c>
      <c r="K65" s="196">
        <v>2.34</v>
      </c>
      <c r="L65" s="196">
        <v>3.43</v>
      </c>
      <c r="M65" s="197">
        <v>5.15</v>
      </c>
      <c r="N65" s="196">
        <v>6.05</v>
      </c>
      <c r="O65" s="196">
        <v>8.61</v>
      </c>
      <c r="P65" s="196" t="s">
        <v>33</v>
      </c>
    </row>
    <row r="66" spans="1:16" x14ac:dyDescent="0.2">
      <c r="A66" s="5">
        <v>59</v>
      </c>
      <c r="B66" s="196">
        <v>2.87</v>
      </c>
      <c r="C66" s="196">
        <v>3.45</v>
      </c>
      <c r="D66" s="196">
        <v>4.2</v>
      </c>
      <c r="E66" s="196">
        <v>5.66</v>
      </c>
      <c r="F66" s="197">
        <v>8.49</v>
      </c>
      <c r="G66" s="196">
        <v>10.76</v>
      </c>
      <c r="H66" s="196">
        <v>14.31</v>
      </c>
      <c r="I66" s="196">
        <v>1.84</v>
      </c>
      <c r="J66" s="196">
        <v>2</v>
      </c>
      <c r="K66" s="196">
        <v>2.54</v>
      </c>
      <c r="L66" s="196">
        <v>3.73</v>
      </c>
      <c r="M66" s="197">
        <v>5.6</v>
      </c>
      <c r="N66" s="196">
        <v>6.56</v>
      </c>
      <c r="O66" s="196">
        <v>9.2799999999999994</v>
      </c>
      <c r="P66" s="196" t="s">
        <v>33</v>
      </c>
    </row>
    <row r="67" spans="1:16" x14ac:dyDescent="0.2">
      <c r="A67" s="5">
        <v>60</v>
      </c>
      <c r="B67" s="196">
        <v>3.19</v>
      </c>
      <c r="C67" s="196">
        <v>3.85</v>
      </c>
      <c r="D67" s="196">
        <v>4.6500000000000004</v>
      </c>
      <c r="E67" s="196">
        <v>6.26</v>
      </c>
      <c r="F67" s="197">
        <v>9.39</v>
      </c>
      <c r="G67" s="196">
        <v>11.79</v>
      </c>
      <c r="H67" s="196">
        <v>15.73</v>
      </c>
      <c r="I67" s="196">
        <v>2.0099999999999998</v>
      </c>
      <c r="J67" s="196">
        <v>2.2000000000000002</v>
      </c>
      <c r="K67" s="196">
        <v>2.79</v>
      </c>
      <c r="L67" s="196">
        <v>4.0599999999999996</v>
      </c>
      <c r="M67" s="197">
        <v>6.09</v>
      </c>
      <c r="N67" s="196">
        <v>7.07</v>
      </c>
      <c r="O67" s="196">
        <v>9.99</v>
      </c>
      <c r="P67" s="196" t="s">
        <v>33</v>
      </c>
    </row>
    <row r="68" spans="1:16" x14ac:dyDescent="0.2">
      <c r="A68" s="5">
        <v>61</v>
      </c>
      <c r="B68" s="196">
        <v>3.54</v>
      </c>
      <c r="C68" s="196">
        <v>4.25</v>
      </c>
      <c r="D68" s="196">
        <v>5.0999999999999996</v>
      </c>
      <c r="E68" s="196">
        <v>6.86</v>
      </c>
      <c r="F68" s="197">
        <v>10.29</v>
      </c>
      <c r="G68" s="196">
        <v>12.86</v>
      </c>
      <c r="H68" s="196">
        <v>17.27</v>
      </c>
      <c r="I68" s="196">
        <v>2.2000000000000002</v>
      </c>
      <c r="J68" s="196">
        <v>2.42</v>
      </c>
      <c r="K68" s="196">
        <v>3.04</v>
      </c>
      <c r="L68" s="196">
        <v>4.3899999999999997</v>
      </c>
      <c r="M68" s="197">
        <v>6.59</v>
      </c>
      <c r="N68" s="196">
        <v>7.59</v>
      </c>
      <c r="O68" s="196">
        <v>10.76</v>
      </c>
      <c r="P68" s="196" t="s">
        <v>33</v>
      </c>
    </row>
    <row r="69" spans="1:16" x14ac:dyDescent="0.2">
      <c r="A69" s="5">
        <v>62</v>
      </c>
      <c r="B69" s="196">
        <v>3.91</v>
      </c>
      <c r="C69" s="196">
        <v>4.6500000000000004</v>
      </c>
      <c r="D69" s="196">
        <v>5.6</v>
      </c>
      <c r="E69" s="196">
        <v>7.51</v>
      </c>
      <c r="F69" s="197">
        <v>11.27</v>
      </c>
      <c r="G69" s="196">
        <v>13.99</v>
      </c>
      <c r="H69" s="196">
        <v>18.809999999999999</v>
      </c>
      <c r="I69" s="196">
        <v>2.4</v>
      </c>
      <c r="J69" s="196">
        <v>2.64</v>
      </c>
      <c r="K69" s="196">
        <v>3.34</v>
      </c>
      <c r="L69" s="196">
        <v>4.74</v>
      </c>
      <c r="M69" s="197">
        <v>7.11</v>
      </c>
      <c r="N69" s="196">
        <v>8.1</v>
      </c>
      <c r="O69" s="196">
        <v>11.69</v>
      </c>
      <c r="P69" s="196" t="s">
        <v>33</v>
      </c>
    </row>
    <row r="70" spans="1:16" x14ac:dyDescent="0.2">
      <c r="A70" s="5">
        <v>63</v>
      </c>
      <c r="B70" s="196">
        <v>4.3</v>
      </c>
      <c r="C70" s="196">
        <v>5.0999999999999996</v>
      </c>
      <c r="D70" s="196">
        <v>6.1</v>
      </c>
      <c r="E70" s="196">
        <v>8.2100000000000009</v>
      </c>
      <c r="F70" s="197">
        <v>12.32</v>
      </c>
      <c r="G70" s="196">
        <v>15.17</v>
      </c>
      <c r="H70" s="196">
        <v>20.350000000000001</v>
      </c>
      <c r="I70" s="196">
        <v>2.6</v>
      </c>
      <c r="J70" s="196">
        <v>2.9</v>
      </c>
      <c r="K70" s="196">
        <v>3.64</v>
      </c>
      <c r="L70" s="196">
        <v>5.09</v>
      </c>
      <c r="M70" s="197">
        <v>7.64</v>
      </c>
      <c r="N70" s="196">
        <v>8.7100000000000009</v>
      </c>
      <c r="O70" s="196">
        <v>12.61</v>
      </c>
      <c r="P70" s="196" t="s">
        <v>33</v>
      </c>
    </row>
    <row r="71" spans="1:16" x14ac:dyDescent="0.2">
      <c r="A71" s="5">
        <v>64</v>
      </c>
      <c r="B71" s="196">
        <v>4.71</v>
      </c>
      <c r="C71" s="196">
        <v>5.62</v>
      </c>
      <c r="D71" s="196">
        <v>6.65</v>
      </c>
      <c r="E71" s="196">
        <v>8.9600000000000009</v>
      </c>
      <c r="F71" s="197">
        <v>13.44</v>
      </c>
      <c r="G71" s="196">
        <v>16.5</v>
      </c>
      <c r="H71" s="196">
        <v>22.19</v>
      </c>
      <c r="I71" s="196">
        <v>2.81</v>
      </c>
      <c r="J71" s="196">
        <v>3.2</v>
      </c>
      <c r="K71" s="196">
        <v>4.08</v>
      </c>
      <c r="L71" s="196">
        <v>5.44</v>
      </c>
      <c r="M71" s="197">
        <v>8.16</v>
      </c>
      <c r="N71" s="196">
        <v>9.33</v>
      </c>
      <c r="O71" s="196">
        <v>13.64</v>
      </c>
      <c r="P71" s="196" t="s">
        <v>33</v>
      </c>
    </row>
    <row r="72" spans="1:16" x14ac:dyDescent="0.2">
      <c r="A72" s="5">
        <v>65</v>
      </c>
      <c r="B72" s="196">
        <v>5.19</v>
      </c>
      <c r="C72" s="196">
        <v>6.17</v>
      </c>
      <c r="D72" s="196">
        <v>7.36</v>
      </c>
      <c r="E72" s="196">
        <v>9.9</v>
      </c>
      <c r="F72" s="197">
        <v>14.85</v>
      </c>
      <c r="G72" s="196">
        <v>18.03</v>
      </c>
      <c r="H72" s="196">
        <v>24.05</v>
      </c>
      <c r="I72" s="196">
        <v>3.02</v>
      </c>
      <c r="J72" s="196">
        <v>3.6</v>
      </c>
      <c r="K72" s="196">
        <v>4.5199999999999996</v>
      </c>
      <c r="L72" s="196">
        <v>5.79</v>
      </c>
      <c r="M72" s="197">
        <v>8.69</v>
      </c>
      <c r="N72" s="196">
        <v>10.1</v>
      </c>
      <c r="O72" s="196">
        <v>14.68</v>
      </c>
      <c r="P72" s="196" t="s">
        <v>33</v>
      </c>
    </row>
    <row r="73" spans="1:16" x14ac:dyDescent="0.2">
      <c r="A73" s="5">
        <v>66</v>
      </c>
      <c r="B73" s="196">
        <v>5.72</v>
      </c>
      <c r="C73" s="196">
        <v>6.75</v>
      </c>
      <c r="D73" s="196">
        <v>8.06</v>
      </c>
      <c r="E73" s="196">
        <v>10.6</v>
      </c>
      <c r="F73" s="197">
        <v>15.9</v>
      </c>
      <c r="G73" s="196">
        <v>19.309999999999999</v>
      </c>
      <c r="H73" s="196">
        <v>25.9</v>
      </c>
      <c r="I73" s="196">
        <v>3.25</v>
      </c>
      <c r="J73" s="196">
        <v>3.83</v>
      </c>
      <c r="K73" s="196">
        <v>4.9000000000000004</v>
      </c>
      <c r="L73" s="196">
        <v>6.2</v>
      </c>
      <c r="M73" s="197">
        <v>9.3000000000000007</v>
      </c>
      <c r="N73" s="196">
        <v>11.33</v>
      </c>
      <c r="O73" s="196">
        <v>15.55</v>
      </c>
      <c r="P73" s="196" t="s">
        <v>33</v>
      </c>
    </row>
    <row r="74" spans="1:16" x14ac:dyDescent="0.2">
      <c r="A74" s="5">
        <v>67</v>
      </c>
      <c r="B74" s="196">
        <v>6.26</v>
      </c>
      <c r="C74" s="196">
        <v>7.5</v>
      </c>
      <c r="D74" s="196">
        <v>8.76</v>
      </c>
      <c r="E74" s="196">
        <v>11.3</v>
      </c>
      <c r="F74" s="197">
        <v>16.95</v>
      </c>
      <c r="G74" s="196">
        <v>20.59</v>
      </c>
      <c r="H74" s="196">
        <v>27.75</v>
      </c>
      <c r="I74" s="196">
        <v>3.49</v>
      </c>
      <c r="J74" s="196">
        <v>4.1100000000000003</v>
      </c>
      <c r="K74" s="196">
        <v>5.34</v>
      </c>
      <c r="L74" s="196">
        <v>6.61</v>
      </c>
      <c r="M74" s="197">
        <v>9.92</v>
      </c>
      <c r="N74" s="196">
        <v>12.25</v>
      </c>
      <c r="O74" s="196">
        <v>16.420000000000002</v>
      </c>
      <c r="P74" s="196" t="s">
        <v>33</v>
      </c>
    </row>
    <row r="75" spans="1:16" x14ac:dyDescent="0.2">
      <c r="A75" s="5">
        <v>68</v>
      </c>
      <c r="B75" s="196">
        <v>6.96</v>
      </c>
      <c r="C75" s="196">
        <v>8.6</v>
      </c>
      <c r="D75" s="196">
        <v>9.56</v>
      </c>
      <c r="E75" s="196">
        <v>12.22</v>
      </c>
      <c r="F75" s="197">
        <v>18.329999999999998</v>
      </c>
      <c r="G75" s="196">
        <v>22</v>
      </c>
      <c r="H75" s="196">
        <v>29.86</v>
      </c>
      <c r="I75" s="196">
        <v>3.75</v>
      </c>
      <c r="J75" s="196">
        <v>4.4800000000000004</v>
      </c>
      <c r="K75" s="196">
        <v>5.89</v>
      </c>
      <c r="L75" s="196">
        <v>7.18</v>
      </c>
      <c r="M75" s="197">
        <v>10.77</v>
      </c>
      <c r="N75" s="196">
        <v>13.17</v>
      </c>
      <c r="O75" s="196">
        <v>17.45</v>
      </c>
      <c r="P75" s="196" t="s">
        <v>33</v>
      </c>
    </row>
    <row r="76" spans="1:16" x14ac:dyDescent="0.2">
      <c r="A76" s="5">
        <v>69</v>
      </c>
      <c r="B76" s="196">
        <v>8.06</v>
      </c>
      <c r="C76" s="196">
        <v>9.6999999999999993</v>
      </c>
      <c r="D76" s="196">
        <v>11.2</v>
      </c>
      <c r="E76" s="196">
        <v>14.1</v>
      </c>
      <c r="F76" s="197">
        <v>21.15</v>
      </c>
      <c r="G76" s="196">
        <v>25.4</v>
      </c>
      <c r="H76" s="196">
        <v>34.67</v>
      </c>
      <c r="I76" s="196">
        <v>4.21</v>
      </c>
      <c r="J76" s="196">
        <v>4.88</v>
      </c>
      <c r="K76" s="196">
        <v>6.64</v>
      </c>
      <c r="L76" s="196">
        <v>7.99</v>
      </c>
      <c r="M76" s="197">
        <v>11.99</v>
      </c>
      <c r="N76" s="196">
        <v>14.45</v>
      </c>
      <c r="O76" s="196">
        <v>19.309999999999999</v>
      </c>
      <c r="P76" s="196" t="s">
        <v>33</v>
      </c>
    </row>
    <row r="77" spans="1:16" x14ac:dyDescent="0.2">
      <c r="A77" s="5">
        <v>70</v>
      </c>
      <c r="B77" s="196">
        <v>9.2200000000000006</v>
      </c>
      <c r="C77" s="196">
        <v>10.97</v>
      </c>
      <c r="D77" s="196">
        <v>13.22</v>
      </c>
      <c r="E77" s="196">
        <v>17.329999999999998</v>
      </c>
      <c r="F77" s="197">
        <v>26</v>
      </c>
      <c r="G77" s="196">
        <v>31.61</v>
      </c>
      <c r="H77" s="196">
        <v>39.020000000000003</v>
      </c>
      <c r="I77" s="196">
        <v>5.08</v>
      </c>
      <c r="J77" s="196">
        <v>6.06</v>
      </c>
      <c r="K77" s="196">
        <v>7.75</v>
      </c>
      <c r="L77" s="196">
        <v>9.84</v>
      </c>
      <c r="M77" s="197">
        <v>14.76</v>
      </c>
      <c r="N77" s="196">
        <v>15.85</v>
      </c>
      <c r="O77" s="196">
        <v>21.14</v>
      </c>
      <c r="P77" s="196" t="s">
        <v>33</v>
      </c>
    </row>
    <row r="78" spans="1:16" x14ac:dyDescent="0.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5"/>
  </sheetPr>
  <dimension ref="A1:P77"/>
  <sheetViews>
    <sheetView workbookViewId="0">
      <pane ySplit="6" topLeftCell="A60" activePane="bottomLeft" state="frozen"/>
      <selection activeCell="C16" sqref="C16"/>
      <selection pane="bottomLeft" activeCell="P82" sqref="P82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12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0.72</v>
      </c>
      <c r="C7" s="196">
        <v>0.72</v>
      </c>
      <c r="D7" s="196">
        <v>0.72</v>
      </c>
      <c r="E7" s="196">
        <v>0.72</v>
      </c>
      <c r="F7" s="197">
        <v>0.72</v>
      </c>
      <c r="G7" s="196">
        <v>0.72</v>
      </c>
      <c r="H7" s="196">
        <v>0.72</v>
      </c>
      <c r="I7" s="196">
        <v>0.62</v>
      </c>
      <c r="J7" s="196">
        <v>0.62</v>
      </c>
      <c r="K7" s="196">
        <v>0.62</v>
      </c>
      <c r="L7" s="196">
        <v>0.62</v>
      </c>
      <c r="M7" s="197">
        <v>0.62</v>
      </c>
      <c r="N7" s="196">
        <v>0.62</v>
      </c>
      <c r="O7" s="196">
        <v>0.62</v>
      </c>
      <c r="P7" s="196" t="s">
        <v>33</v>
      </c>
    </row>
    <row r="8" spans="1:16" x14ac:dyDescent="0.2">
      <c r="A8" s="5">
        <v>1</v>
      </c>
      <c r="B8" s="196">
        <v>0.72</v>
      </c>
      <c r="C8" s="196">
        <v>0.72</v>
      </c>
      <c r="D8" s="196">
        <v>0.72</v>
      </c>
      <c r="E8" s="196">
        <v>0.72</v>
      </c>
      <c r="F8" s="197">
        <v>0.72</v>
      </c>
      <c r="G8" s="196">
        <v>0.72</v>
      </c>
      <c r="H8" s="196">
        <v>0.72</v>
      </c>
      <c r="I8" s="196">
        <v>0.62</v>
      </c>
      <c r="J8" s="196">
        <v>0.62</v>
      </c>
      <c r="K8" s="196">
        <v>0.62</v>
      </c>
      <c r="L8" s="196">
        <v>0.62</v>
      </c>
      <c r="M8" s="197">
        <v>0.62</v>
      </c>
      <c r="N8" s="196">
        <v>0.62</v>
      </c>
      <c r="O8" s="196">
        <v>0.62</v>
      </c>
      <c r="P8" s="196" t="s">
        <v>33</v>
      </c>
    </row>
    <row r="9" spans="1:16" x14ac:dyDescent="0.2">
      <c r="A9" s="5">
        <v>2</v>
      </c>
      <c r="B9" s="196">
        <v>0.72</v>
      </c>
      <c r="C9" s="196">
        <v>0.72</v>
      </c>
      <c r="D9" s="196">
        <v>0.72</v>
      </c>
      <c r="E9" s="196">
        <v>0.72</v>
      </c>
      <c r="F9" s="197">
        <v>0.72</v>
      </c>
      <c r="G9" s="196">
        <v>0.72</v>
      </c>
      <c r="H9" s="196">
        <v>0.72</v>
      </c>
      <c r="I9" s="196">
        <v>0.62</v>
      </c>
      <c r="J9" s="196">
        <v>0.62</v>
      </c>
      <c r="K9" s="196">
        <v>0.62</v>
      </c>
      <c r="L9" s="196">
        <v>0.62</v>
      </c>
      <c r="M9" s="197">
        <v>0.62</v>
      </c>
      <c r="N9" s="196">
        <v>0.62</v>
      </c>
      <c r="O9" s="196">
        <v>0.62</v>
      </c>
      <c r="P9" s="196" t="s">
        <v>33</v>
      </c>
    </row>
    <row r="10" spans="1:16" x14ac:dyDescent="0.2">
      <c r="A10" s="5">
        <v>3</v>
      </c>
      <c r="B10" s="196">
        <v>0.72</v>
      </c>
      <c r="C10" s="196">
        <v>0.72</v>
      </c>
      <c r="D10" s="196">
        <v>0.72</v>
      </c>
      <c r="E10" s="196">
        <v>0.72</v>
      </c>
      <c r="F10" s="197">
        <v>0.72</v>
      </c>
      <c r="G10" s="196">
        <v>0.72</v>
      </c>
      <c r="H10" s="196">
        <v>0.72</v>
      </c>
      <c r="I10" s="196">
        <v>0.62</v>
      </c>
      <c r="J10" s="196">
        <v>0.62</v>
      </c>
      <c r="K10" s="196">
        <v>0.62</v>
      </c>
      <c r="L10" s="196">
        <v>0.62</v>
      </c>
      <c r="M10" s="197">
        <v>0.62</v>
      </c>
      <c r="N10" s="196">
        <v>0.62</v>
      </c>
      <c r="O10" s="196">
        <v>0.62</v>
      </c>
      <c r="P10" s="196" t="s">
        <v>33</v>
      </c>
    </row>
    <row r="11" spans="1:16" x14ac:dyDescent="0.2">
      <c r="A11" s="5">
        <v>4</v>
      </c>
      <c r="B11" s="196">
        <v>0.72</v>
      </c>
      <c r="C11" s="196">
        <v>0.72</v>
      </c>
      <c r="D11" s="196">
        <v>0.72</v>
      </c>
      <c r="E11" s="196">
        <v>0.72</v>
      </c>
      <c r="F11" s="197">
        <v>0.72</v>
      </c>
      <c r="G11" s="196">
        <v>0.72</v>
      </c>
      <c r="H11" s="196">
        <v>0.72</v>
      </c>
      <c r="I11" s="196">
        <v>0.62</v>
      </c>
      <c r="J11" s="196">
        <v>0.62</v>
      </c>
      <c r="K11" s="196">
        <v>0.62</v>
      </c>
      <c r="L11" s="196">
        <v>0.62</v>
      </c>
      <c r="M11" s="197">
        <v>0.62</v>
      </c>
      <c r="N11" s="196">
        <v>0.62</v>
      </c>
      <c r="O11" s="196">
        <v>0.62</v>
      </c>
      <c r="P11" s="196" t="s">
        <v>33</v>
      </c>
    </row>
    <row r="12" spans="1:16" x14ac:dyDescent="0.2">
      <c r="A12" s="5">
        <v>5</v>
      </c>
      <c r="B12" s="196">
        <v>0.72</v>
      </c>
      <c r="C12" s="196">
        <v>0.72</v>
      </c>
      <c r="D12" s="196">
        <v>0.72</v>
      </c>
      <c r="E12" s="196">
        <v>0.72</v>
      </c>
      <c r="F12" s="197">
        <v>0.72</v>
      </c>
      <c r="G12" s="196">
        <v>0.72</v>
      </c>
      <c r="H12" s="196">
        <v>0.72</v>
      </c>
      <c r="I12" s="196">
        <v>0.62</v>
      </c>
      <c r="J12" s="196">
        <v>0.62</v>
      </c>
      <c r="K12" s="196">
        <v>0.62</v>
      </c>
      <c r="L12" s="196">
        <v>0.62</v>
      </c>
      <c r="M12" s="197">
        <v>0.62</v>
      </c>
      <c r="N12" s="196">
        <v>0.62</v>
      </c>
      <c r="O12" s="196">
        <v>0.62</v>
      </c>
      <c r="P12" s="196" t="s">
        <v>33</v>
      </c>
    </row>
    <row r="13" spans="1:16" x14ac:dyDescent="0.2">
      <c r="A13" s="5">
        <v>6</v>
      </c>
      <c r="B13" s="196">
        <v>0.72</v>
      </c>
      <c r="C13" s="196">
        <v>0.72</v>
      </c>
      <c r="D13" s="196">
        <v>0.72</v>
      </c>
      <c r="E13" s="196">
        <v>0.72</v>
      </c>
      <c r="F13" s="197">
        <v>0.72</v>
      </c>
      <c r="G13" s="196">
        <v>0.72</v>
      </c>
      <c r="H13" s="196">
        <v>0.72</v>
      </c>
      <c r="I13" s="196">
        <v>0.62</v>
      </c>
      <c r="J13" s="196">
        <v>0.62</v>
      </c>
      <c r="K13" s="196">
        <v>0.62</v>
      </c>
      <c r="L13" s="196">
        <v>0.62</v>
      </c>
      <c r="M13" s="197">
        <v>0.62</v>
      </c>
      <c r="N13" s="196">
        <v>0.62</v>
      </c>
      <c r="O13" s="196">
        <v>0.62</v>
      </c>
      <c r="P13" s="196" t="s">
        <v>33</v>
      </c>
    </row>
    <row r="14" spans="1:16" x14ac:dyDescent="0.2">
      <c r="A14" s="5">
        <v>7</v>
      </c>
      <c r="B14" s="196">
        <v>0.72</v>
      </c>
      <c r="C14" s="196">
        <v>0.72</v>
      </c>
      <c r="D14" s="196">
        <v>0.72</v>
      </c>
      <c r="E14" s="196">
        <v>0.72</v>
      </c>
      <c r="F14" s="197">
        <v>0.72</v>
      </c>
      <c r="G14" s="196">
        <v>0.72</v>
      </c>
      <c r="H14" s="196">
        <v>0.72</v>
      </c>
      <c r="I14" s="196">
        <v>0.62</v>
      </c>
      <c r="J14" s="196">
        <v>0.62</v>
      </c>
      <c r="K14" s="196">
        <v>0.62</v>
      </c>
      <c r="L14" s="196">
        <v>0.62</v>
      </c>
      <c r="M14" s="197">
        <v>0.62</v>
      </c>
      <c r="N14" s="196">
        <v>0.62</v>
      </c>
      <c r="O14" s="196">
        <v>0.62</v>
      </c>
      <c r="P14" s="196" t="s">
        <v>33</v>
      </c>
    </row>
    <row r="15" spans="1:16" x14ac:dyDescent="0.2">
      <c r="A15" s="5">
        <v>8</v>
      </c>
      <c r="B15" s="196">
        <v>0.72</v>
      </c>
      <c r="C15" s="196">
        <v>0.72</v>
      </c>
      <c r="D15" s="196">
        <v>0.72</v>
      </c>
      <c r="E15" s="196">
        <v>0.72</v>
      </c>
      <c r="F15" s="197">
        <v>0.72</v>
      </c>
      <c r="G15" s="196">
        <v>0.72</v>
      </c>
      <c r="H15" s="196">
        <v>0.72</v>
      </c>
      <c r="I15" s="196">
        <v>0.62</v>
      </c>
      <c r="J15" s="196">
        <v>0.62</v>
      </c>
      <c r="K15" s="196">
        <v>0.62</v>
      </c>
      <c r="L15" s="196">
        <v>0.62</v>
      </c>
      <c r="M15" s="197">
        <v>0.62</v>
      </c>
      <c r="N15" s="196">
        <v>0.62</v>
      </c>
      <c r="O15" s="196">
        <v>0.62</v>
      </c>
      <c r="P15" s="196" t="s">
        <v>33</v>
      </c>
    </row>
    <row r="16" spans="1:16" x14ac:dyDescent="0.2">
      <c r="A16" s="5">
        <v>9</v>
      </c>
      <c r="B16" s="196">
        <v>0.72</v>
      </c>
      <c r="C16" s="196">
        <v>0.72</v>
      </c>
      <c r="D16" s="196">
        <v>0.72</v>
      </c>
      <c r="E16" s="196">
        <v>0.72</v>
      </c>
      <c r="F16" s="197">
        <v>0.72</v>
      </c>
      <c r="G16" s="196">
        <v>0.72</v>
      </c>
      <c r="H16" s="196">
        <v>0.72</v>
      </c>
      <c r="I16" s="196">
        <v>0.62</v>
      </c>
      <c r="J16" s="196">
        <v>0.62</v>
      </c>
      <c r="K16" s="196">
        <v>0.62</v>
      </c>
      <c r="L16" s="196">
        <v>0.62</v>
      </c>
      <c r="M16" s="197">
        <v>0.62</v>
      </c>
      <c r="N16" s="196">
        <v>0.62</v>
      </c>
      <c r="O16" s="196">
        <v>0.62</v>
      </c>
      <c r="P16" s="196" t="s">
        <v>33</v>
      </c>
    </row>
    <row r="17" spans="1:16" x14ac:dyDescent="0.2">
      <c r="A17" s="5">
        <v>10</v>
      </c>
      <c r="B17" s="196">
        <v>0.72</v>
      </c>
      <c r="C17" s="196">
        <v>0.72</v>
      </c>
      <c r="D17" s="196">
        <v>0.72</v>
      </c>
      <c r="E17" s="196">
        <v>0.72</v>
      </c>
      <c r="F17" s="197">
        <v>0.72</v>
      </c>
      <c r="G17" s="196">
        <v>0.72</v>
      </c>
      <c r="H17" s="196">
        <v>0.72</v>
      </c>
      <c r="I17" s="196">
        <v>0.62</v>
      </c>
      <c r="J17" s="196">
        <v>0.62</v>
      </c>
      <c r="K17" s="196">
        <v>0.62</v>
      </c>
      <c r="L17" s="196">
        <v>0.62</v>
      </c>
      <c r="M17" s="197">
        <v>0.62</v>
      </c>
      <c r="N17" s="196">
        <v>0.62</v>
      </c>
      <c r="O17" s="196">
        <v>0.62</v>
      </c>
      <c r="P17" s="196" t="s">
        <v>33</v>
      </c>
    </row>
    <row r="18" spans="1:16" x14ac:dyDescent="0.2">
      <c r="A18" s="5">
        <v>11</v>
      </c>
      <c r="B18" s="196">
        <v>0.72</v>
      </c>
      <c r="C18" s="196">
        <v>0.72</v>
      </c>
      <c r="D18" s="196">
        <v>0.72</v>
      </c>
      <c r="E18" s="196">
        <v>0.72</v>
      </c>
      <c r="F18" s="197">
        <v>0.72</v>
      </c>
      <c r="G18" s="196">
        <v>0.72</v>
      </c>
      <c r="H18" s="196">
        <v>0.72</v>
      </c>
      <c r="I18" s="196">
        <v>0.62</v>
      </c>
      <c r="J18" s="196">
        <v>0.62</v>
      </c>
      <c r="K18" s="196">
        <v>0.62</v>
      </c>
      <c r="L18" s="196">
        <v>0.62</v>
      </c>
      <c r="M18" s="197">
        <v>0.62</v>
      </c>
      <c r="N18" s="196">
        <v>0.62</v>
      </c>
      <c r="O18" s="196">
        <v>0.62</v>
      </c>
      <c r="P18" s="196" t="s">
        <v>33</v>
      </c>
    </row>
    <row r="19" spans="1:16" x14ac:dyDescent="0.2">
      <c r="A19" s="5">
        <v>12</v>
      </c>
      <c r="B19" s="196">
        <v>0.72</v>
      </c>
      <c r="C19" s="196">
        <v>0.72</v>
      </c>
      <c r="D19" s="196">
        <v>0.72</v>
      </c>
      <c r="E19" s="196">
        <v>0.72</v>
      </c>
      <c r="F19" s="197">
        <v>0.72</v>
      </c>
      <c r="G19" s="196">
        <v>0.72</v>
      </c>
      <c r="H19" s="196">
        <v>0.72</v>
      </c>
      <c r="I19" s="196">
        <v>0.62</v>
      </c>
      <c r="J19" s="196">
        <v>0.62</v>
      </c>
      <c r="K19" s="196">
        <v>0.62</v>
      </c>
      <c r="L19" s="196">
        <v>0.62</v>
      </c>
      <c r="M19" s="197">
        <v>0.62</v>
      </c>
      <c r="N19" s="196">
        <v>0.62</v>
      </c>
      <c r="O19" s="196">
        <v>0.62</v>
      </c>
      <c r="P19" s="196" t="s">
        <v>33</v>
      </c>
    </row>
    <row r="20" spans="1:16" x14ac:dyDescent="0.2">
      <c r="A20" s="5">
        <v>13</v>
      </c>
      <c r="B20" s="196">
        <v>0.72</v>
      </c>
      <c r="C20" s="196">
        <v>0.72</v>
      </c>
      <c r="D20" s="196">
        <v>0.72</v>
      </c>
      <c r="E20" s="196">
        <v>0.72</v>
      </c>
      <c r="F20" s="197">
        <v>0.72</v>
      </c>
      <c r="G20" s="196">
        <v>0.72</v>
      </c>
      <c r="H20" s="196">
        <v>0.72</v>
      </c>
      <c r="I20" s="196">
        <v>0.62</v>
      </c>
      <c r="J20" s="196">
        <v>0.62</v>
      </c>
      <c r="K20" s="196">
        <v>0.62</v>
      </c>
      <c r="L20" s="196">
        <v>0.62</v>
      </c>
      <c r="M20" s="197">
        <v>0.62</v>
      </c>
      <c r="N20" s="196">
        <v>0.62</v>
      </c>
      <c r="O20" s="196">
        <v>0.62</v>
      </c>
      <c r="P20" s="196" t="s">
        <v>33</v>
      </c>
    </row>
    <row r="21" spans="1:16" x14ac:dyDescent="0.2">
      <c r="A21" s="5">
        <v>14</v>
      </c>
      <c r="B21" s="196">
        <v>0.72</v>
      </c>
      <c r="C21" s="196">
        <v>0.72</v>
      </c>
      <c r="D21" s="196">
        <v>0.72</v>
      </c>
      <c r="E21" s="196">
        <v>0.72</v>
      </c>
      <c r="F21" s="197">
        <v>0.72</v>
      </c>
      <c r="G21" s="196">
        <v>0.72</v>
      </c>
      <c r="H21" s="196">
        <v>0.72</v>
      </c>
      <c r="I21" s="196">
        <v>0.62</v>
      </c>
      <c r="J21" s="196">
        <v>0.62</v>
      </c>
      <c r="K21" s="196">
        <v>0.62</v>
      </c>
      <c r="L21" s="196">
        <v>0.62</v>
      </c>
      <c r="M21" s="197">
        <v>0.62</v>
      </c>
      <c r="N21" s="196">
        <v>0.62</v>
      </c>
      <c r="O21" s="196">
        <v>0.62</v>
      </c>
      <c r="P21" s="196" t="s">
        <v>33</v>
      </c>
    </row>
    <row r="22" spans="1:16" x14ac:dyDescent="0.2">
      <c r="A22" s="5">
        <v>15</v>
      </c>
      <c r="B22" s="196">
        <v>0.72</v>
      </c>
      <c r="C22" s="196">
        <v>0.72</v>
      </c>
      <c r="D22" s="196">
        <v>0.72</v>
      </c>
      <c r="E22" s="196">
        <v>0.72</v>
      </c>
      <c r="F22" s="197">
        <v>0.72</v>
      </c>
      <c r="G22" s="196">
        <v>0.72</v>
      </c>
      <c r="H22" s="196">
        <v>0.72</v>
      </c>
      <c r="I22" s="196">
        <v>0.62</v>
      </c>
      <c r="J22" s="196">
        <v>0.62</v>
      </c>
      <c r="K22" s="196">
        <v>0.62</v>
      </c>
      <c r="L22" s="196">
        <v>0.62</v>
      </c>
      <c r="M22" s="197">
        <v>0.62</v>
      </c>
      <c r="N22" s="196">
        <v>0.62</v>
      </c>
      <c r="O22" s="196">
        <v>0.62</v>
      </c>
      <c r="P22" s="196">
        <v>0.11</v>
      </c>
    </row>
    <row r="23" spans="1:16" x14ac:dyDescent="0.2">
      <c r="A23" s="5">
        <v>16</v>
      </c>
      <c r="B23" s="196">
        <v>0.72</v>
      </c>
      <c r="C23" s="196">
        <v>0.72</v>
      </c>
      <c r="D23" s="196">
        <v>0.72</v>
      </c>
      <c r="E23" s="196">
        <v>0.72</v>
      </c>
      <c r="F23" s="197">
        <v>0.72</v>
      </c>
      <c r="G23" s="196">
        <v>0.72</v>
      </c>
      <c r="H23" s="196">
        <v>0.72</v>
      </c>
      <c r="I23" s="196">
        <v>0.62</v>
      </c>
      <c r="J23" s="196">
        <v>0.62</v>
      </c>
      <c r="K23" s="196">
        <v>0.62</v>
      </c>
      <c r="L23" s="196">
        <v>0.62</v>
      </c>
      <c r="M23" s="197">
        <v>0.62</v>
      </c>
      <c r="N23" s="196">
        <v>0.62</v>
      </c>
      <c r="O23" s="196">
        <v>0.62</v>
      </c>
      <c r="P23" s="196">
        <v>0.11</v>
      </c>
    </row>
    <row r="24" spans="1:16" x14ac:dyDescent="0.2">
      <c r="A24" s="5">
        <v>17</v>
      </c>
      <c r="B24" s="196">
        <v>0.72</v>
      </c>
      <c r="C24" s="196">
        <v>0.72</v>
      </c>
      <c r="D24" s="196">
        <v>0.72</v>
      </c>
      <c r="E24" s="196">
        <v>0.72</v>
      </c>
      <c r="F24" s="197">
        <v>0.72</v>
      </c>
      <c r="G24" s="196">
        <v>0.72</v>
      </c>
      <c r="H24" s="196">
        <v>0.72</v>
      </c>
      <c r="I24" s="196">
        <v>0.62</v>
      </c>
      <c r="J24" s="196">
        <v>0.62</v>
      </c>
      <c r="K24" s="196">
        <v>0.62</v>
      </c>
      <c r="L24" s="196">
        <v>0.62</v>
      </c>
      <c r="M24" s="197">
        <v>0.62</v>
      </c>
      <c r="N24" s="196">
        <v>0.62</v>
      </c>
      <c r="O24" s="196">
        <v>0.62</v>
      </c>
      <c r="P24" s="196">
        <v>0.11</v>
      </c>
    </row>
    <row r="25" spans="1:16" x14ac:dyDescent="0.2">
      <c r="A25" s="5">
        <v>18</v>
      </c>
      <c r="B25" s="196">
        <v>0.28999999999999998</v>
      </c>
      <c r="C25" s="196">
        <v>0.34</v>
      </c>
      <c r="D25" s="196">
        <v>0.49</v>
      </c>
      <c r="E25" s="196">
        <v>0.72</v>
      </c>
      <c r="F25" s="197">
        <v>1.08</v>
      </c>
      <c r="G25" s="196">
        <v>1.18</v>
      </c>
      <c r="H25" s="196">
        <v>1.62</v>
      </c>
      <c r="I25" s="196">
        <v>0.23</v>
      </c>
      <c r="J25" s="196">
        <v>0.28999999999999998</v>
      </c>
      <c r="K25" s="196">
        <v>0.4</v>
      </c>
      <c r="L25" s="196">
        <v>0.62</v>
      </c>
      <c r="M25" s="197">
        <v>0.85</v>
      </c>
      <c r="N25" s="196">
        <v>0.89</v>
      </c>
      <c r="O25" s="196">
        <v>1.27</v>
      </c>
      <c r="P25" s="196">
        <v>0.11</v>
      </c>
    </row>
    <row r="26" spans="1:16" x14ac:dyDescent="0.2">
      <c r="A26" s="5">
        <v>19</v>
      </c>
      <c r="B26" s="196">
        <v>0.28999999999999998</v>
      </c>
      <c r="C26" s="196">
        <v>0.34</v>
      </c>
      <c r="D26" s="196">
        <v>0.49</v>
      </c>
      <c r="E26" s="196">
        <v>0.72</v>
      </c>
      <c r="F26" s="197">
        <v>1.08</v>
      </c>
      <c r="G26" s="196">
        <v>1.18</v>
      </c>
      <c r="H26" s="196">
        <v>1.62</v>
      </c>
      <c r="I26" s="196">
        <v>0.23</v>
      </c>
      <c r="J26" s="196">
        <v>0.28999999999999998</v>
      </c>
      <c r="K26" s="196">
        <v>0.4</v>
      </c>
      <c r="L26" s="196">
        <v>0.62</v>
      </c>
      <c r="M26" s="197">
        <v>0.85</v>
      </c>
      <c r="N26" s="196">
        <v>0.89</v>
      </c>
      <c r="O26" s="196">
        <v>1.27</v>
      </c>
      <c r="P26" s="196">
        <v>0.11</v>
      </c>
    </row>
    <row r="27" spans="1:16" x14ac:dyDescent="0.2">
      <c r="A27" s="5">
        <v>20</v>
      </c>
      <c r="B27" s="196">
        <v>0.28999999999999998</v>
      </c>
      <c r="C27" s="196">
        <v>0.34</v>
      </c>
      <c r="D27" s="196">
        <v>0.49</v>
      </c>
      <c r="E27" s="196">
        <v>0.72</v>
      </c>
      <c r="F27" s="197">
        <v>1.08</v>
      </c>
      <c r="G27" s="196">
        <v>1.18</v>
      </c>
      <c r="H27" s="196">
        <v>1.62</v>
      </c>
      <c r="I27" s="196">
        <v>0.23</v>
      </c>
      <c r="J27" s="196">
        <v>0.28999999999999998</v>
      </c>
      <c r="K27" s="196">
        <v>0.4</v>
      </c>
      <c r="L27" s="196">
        <v>0.62</v>
      </c>
      <c r="M27" s="197">
        <v>0.85</v>
      </c>
      <c r="N27" s="196">
        <v>0.89</v>
      </c>
      <c r="O27" s="196">
        <v>1.27</v>
      </c>
      <c r="P27" s="196">
        <v>0.11</v>
      </c>
    </row>
    <row r="28" spans="1:16" x14ac:dyDescent="0.2">
      <c r="A28" s="5">
        <v>21</v>
      </c>
      <c r="B28" s="196">
        <v>0.28999999999999998</v>
      </c>
      <c r="C28" s="196">
        <v>0.34</v>
      </c>
      <c r="D28" s="196">
        <v>0.49</v>
      </c>
      <c r="E28" s="196">
        <v>0.72</v>
      </c>
      <c r="F28" s="197">
        <v>1.08</v>
      </c>
      <c r="G28" s="196">
        <v>1.18</v>
      </c>
      <c r="H28" s="196">
        <v>1.62</v>
      </c>
      <c r="I28" s="196">
        <v>0.23</v>
      </c>
      <c r="J28" s="196">
        <v>0.28999999999999998</v>
      </c>
      <c r="K28" s="196">
        <v>0.4</v>
      </c>
      <c r="L28" s="196">
        <v>0.62</v>
      </c>
      <c r="M28" s="197">
        <v>0.85</v>
      </c>
      <c r="N28" s="196">
        <v>0.89</v>
      </c>
      <c r="O28" s="196">
        <v>1.27</v>
      </c>
      <c r="P28" s="196">
        <v>0.11</v>
      </c>
    </row>
    <row r="29" spans="1:16" x14ac:dyDescent="0.2">
      <c r="A29" s="5">
        <v>22</v>
      </c>
      <c r="B29" s="196">
        <v>0.28999999999999998</v>
      </c>
      <c r="C29" s="196">
        <v>0.34</v>
      </c>
      <c r="D29" s="196">
        <v>0.49</v>
      </c>
      <c r="E29" s="196">
        <v>0.72</v>
      </c>
      <c r="F29" s="197">
        <v>1.08</v>
      </c>
      <c r="G29" s="196">
        <v>1.18</v>
      </c>
      <c r="H29" s="196">
        <v>1.62</v>
      </c>
      <c r="I29" s="196">
        <v>0.23</v>
      </c>
      <c r="J29" s="196">
        <v>0.28999999999999998</v>
      </c>
      <c r="K29" s="196">
        <v>0.4</v>
      </c>
      <c r="L29" s="196">
        <v>0.62</v>
      </c>
      <c r="M29" s="197">
        <v>0.85</v>
      </c>
      <c r="N29" s="196">
        <v>0.89</v>
      </c>
      <c r="O29" s="196">
        <v>1.27</v>
      </c>
      <c r="P29" s="196">
        <v>0.11</v>
      </c>
    </row>
    <row r="30" spans="1:16" x14ac:dyDescent="0.2">
      <c r="A30" s="5">
        <v>23</v>
      </c>
      <c r="B30" s="196">
        <v>0.28999999999999998</v>
      </c>
      <c r="C30" s="196">
        <v>0.34</v>
      </c>
      <c r="D30" s="196">
        <v>0.49</v>
      </c>
      <c r="E30" s="196">
        <v>0.72</v>
      </c>
      <c r="F30" s="197">
        <v>1.08</v>
      </c>
      <c r="G30" s="196">
        <v>1.18</v>
      </c>
      <c r="H30" s="196">
        <v>1.62</v>
      </c>
      <c r="I30" s="196">
        <v>0.23</v>
      </c>
      <c r="J30" s="196">
        <v>0.28999999999999998</v>
      </c>
      <c r="K30" s="196">
        <v>0.4</v>
      </c>
      <c r="L30" s="196">
        <v>0.62</v>
      </c>
      <c r="M30" s="197">
        <v>0.85</v>
      </c>
      <c r="N30" s="196">
        <v>0.89</v>
      </c>
      <c r="O30" s="196">
        <v>1.27</v>
      </c>
      <c r="P30" s="196">
        <v>0.11</v>
      </c>
    </row>
    <row r="31" spans="1:16" x14ac:dyDescent="0.2">
      <c r="A31" s="5">
        <v>24</v>
      </c>
      <c r="B31" s="196">
        <v>0.28999999999999998</v>
      </c>
      <c r="C31" s="196">
        <v>0.34</v>
      </c>
      <c r="D31" s="196">
        <v>0.49</v>
      </c>
      <c r="E31" s="196">
        <v>0.72</v>
      </c>
      <c r="F31" s="197">
        <v>1.08</v>
      </c>
      <c r="G31" s="196">
        <v>1.18</v>
      </c>
      <c r="H31" s="196">
        <v>1.62</v>
      </c>
      <c r="I31" s="196">
        <v>0.23</v>
      </c>
      <c r="J31" s="196">
        <v>0.28999999999999998</v>
      </c>
      <c r="K31" s="196">
        <v>0.4</v>
      </c>
      <c r="L31" s="196">
        <v>0.62</v>
      </c>
      <c r="M31" s="197">
        <v>0.85</v>
      </c>
      <c r="N31" s="196">
        <v>0.89</v>
      </c>
      <c r="O31" s="196">
        <v>1.27</v>
      </c>
      <c r="P31" s="196">
        <v>0.11</v>
      </c>
    </row>
    <row r="32" spans="1:16" x14ac:dyDescent="0.2">
      <c r="A32" s="5">
        <v>25</v>
      </c>
      <c r="B32" s="196">
        <v>0.28999999999999998</v>
      </c>
      <c r="C32" s="196">
        <v>0.34</v>
      </c>
      <c r="D32" s="196">
        <v>0.49</v>
      </c>
      <c r="E32" s="196">
        <v>0.72</v>
      </c>
      <c r="F32" s="197">
        <v>1.08</v>
      </c>
      <c r="G32" s="196">
        <v>1.18</v>
      </c>
      <c r="H32" s="196">
        <v>1.62</v>
      </c>
      <c r="I32" s="196">
        <v>0.23</v>
      </c>
      <c r="J32" s="196">
        <v>0.28999999999999998</v>
      </c>
      <c r="K32" s="196">
        <v>0.4</v>
      </c>
      <c r="L32" s="196">
        <v>0.62</v>
      </c>
      <c r="M32" s="197">
        <v>0.85</v>
      </c>
      <c r="N32" s="196">
        <v>0.89</v>
      </c>
      <c r="O32" s="196">
        <v>1.27</v>
      </c>
      <c r="P32" s="196">
        <v>0.11</v>
      </c>
    </row>
    <row r="33" spans="1:16" x14ac:dyDescent="0.2">
      <c r="A33" s="5">
        <v>26</v>
      </c>
      <c r="B33" s="196">
        <v>0.28999999999999998</v>
      </c>
      <c r="C33" s="196">
        <v>0.34</v>
      </c>
      <c r="D33" s="196">
        <v>0.49</v>
      </c>
      <c r="E33" s="196">
        <v>0.72</v>
      </c>
      <c r="F33" s="197">
        <v>1.08</v>
      </c>
      <c r="G33" s="196">
        <v>1.18</v>
      </c>
      <c r="H33" s="196">
        <v>1.62</v>
      </c>
      <c r="I33" s="196">
        <v>0.23</v>
      </c>
      <c r="J33" s="196">
        <v>0.28999999999999998</v>
      </c>
      <c r="K33" s="196">
        <v>0.4</v>
      </c>
      <c r="L33" s="196">
        <v>0.62</v>
      </c>
      <c r="M33" s="197">
        <v>0.87</v>
      </c>
      <c r="N33" s="196">
        <v>0.91</v>
      </c>
      <c r="O33" s="196">
        <v>1.29</v>
      </c>
      <c r="P33" s="196">
        <v>0.12</v>
      </c>
    </row>
    <row r="34" spans="1:16" x14ac:dyDescent="0.2">
      <c r="A34" s="5">
        <v>27</v>
      </c>
      <c r="B34" s="196">
        <v>0.28999999999999998</v>
      </c>
      <c r="C34" s="196">
        <v>0.34</v>
      </c>
      <c r="D34" s="196">
        <v>0.49</v>
      </c>
      <c r="E34" s="196">
        <v>0.72</v>
      </c>
      <c r="F34" s="197">
        <v>1.08</v>
      </c>
      <c r="G34" s="196">
        <v>1.18</v>
      </c>
      <c r="H34" s="196">
        <v>1.62</v>
      </c>
      <c r="I34" s="196">
        <v>0.23</v>
      </c>
      <c r="J34" s="196">
        <v>0.28999999999999998</v>
      </c>
      <c r="K34" s="196">
        <v>0.4</v>
      </c>
      <c r="L34" s="196">
        <v>0.62</v>
      </c>
      <c r="M34" s="197">
        <v>0.89</v>
      </c>
      <c r="N34" s="196">
        <v>0.93</v>
      </c>
      <c r="O34" s="196">
        <v>1.32</v>
      </c>
      <c r="P34" s="196">
        <v>0.12</v>
      </c>
    </row>
    <row r="35" spans="1:16" x14ac:dyDescent="0.2">
      <c r="A35" s="5">
        <v>28</v>
      </c>
      <c r="B35" s="196">
        <v>0.28999999999999998</v>
      </c>
      <c r="C35" s="196">
        <v>0.34</v>
      </c>
      <c r="D35" s="196">
        <v>0.49</v>
      </c>
      <c r="E35" s="196">
        <v>0.72</v>
      </c>
      <c r="F35" s="197">
        <v>1.08</v>
      </c>
      <c r="G35" s="196">
        <v>1.18</v>
      </c>
      <c r="H35" s="196">
        <v>1.62</v>
      </c>
      <c r="I35" s="196">
        <v>0.24</v>
      </c>
      <c r="J35" s="196">
        <v>0.3</v>
      </c>
      <c r="K35" s="196">
        <v>0.41</v>
      </c>
      <c r="L35" s="196">
        <v>0.62</v>
      </c>
      <c r="M35" s="197">
        <v>0.91</v>
      </c>
      <c r="N35" s="196">
        <v>0.95</v>
      </c>
      <c r="O35" s="196">
        <v>1.36</v>
      </c>
      <c r="P35" s="196">
        <v>0.13</v>
      </c>
    </row>
    <row r="36" spans="1:16" x14ac:dyDescent="0.2">
      <c r="A36" s="5">
        <v>29</v>
      </c>
      <c r="B36" s="196">
        <v>0.28999999999999998</v>
      </c>
      <c r="C36" s="196">
        <v>0.35</v>
      </c>
      <c r="D36" s="196">
        <v>0.49</v>
      </c>
      <c r="E36" s="196">
        <v>0.72</v>
      </c>
      <c r="F36" s="197">
        <v>1.08</v>
      </c>
      <c r="G36" s="196">
        <v>1.18</v>
      </c>
      <c r="H36" s="196">
        <v>1.62</v>
      </c>
      <c r="I36" s="196">
        <v>0.25</v>
      </c>
      <c r="J36" s="196">
        <v>0.31</v>
      </c>
      <c r="K36" s="196">
        <v>0.42</v>
      </c>
      <c r="L36" s="196">
        <v>0.62</v>
      </c>
      <c r="M36" s="197">
        <v>0.93</v>
      </c>
      <c r="N36" s="196">
        <v>0.97</v>
      </c>
      <c r="O36" s="196">
        <v>1.39</v>
      </c>
      <c r="P36" s="196">
        <v>0.13</v>
      </c>
    </row>
    <row r="37" spans="1:16" x14ac:dyDescent="0.2">
      <c r="A37" s="5">
        <v>30</v>
      </c>
      <c r="B37" s="196">
        <v>0.28999999999999998</v>
      </c>
      <c r="C37" s="196">
        <v>0.36</v>
      </c>
      <c r="D37" s="196">
        <v>0.49</v>
      </c>
      <c r="E37" s="196">
        <v>0.72</v>
      </c>
      <c r="F37" s="197">
        <v>1.08</v>
      </c>
      <c r="G37" s="196">
        <v>1.18</v>
      </c>
      <c r="H37" s="196">
        <v>1.62</v>
      </c>
      <c r="I37" s="196">
        <v>0.26</v>
      </c>
      <c r="J37" s="196">
        <v>0.32</v>
      </c>
      <c r="K37" s="196">
        <v>0.43</v>
      </c>
      <c r="L37" s="196">
        <v>0.62</v>
      </c>
      <c r="M37" s="197">
        <v>0.93</v>
      </c>
      <c r="N37" s="196">
        <v>1</v>
      </c>
      <c r="O37" s="196">
        <v>1.41</v>
      </c>
      <c r="P37" s="196">
        <v>0.14000000000000001</v>
      </c>
    </row>
    <row r="38" spans="1:16" x14ac:dyDescent="0.2">
      <c r="A38" s="5">
        <v>31</v>
      </c>
      <c r="B38" s="196">
        <v>0.28999999999999998</v>
      </c>
      <c r="C38" s="196">
        <v>0.37</v>
      </c>
      <c r="D38" s="196">
        <v>0.49</v>
      </c>
      <c r="E38" s="196">
        <v>0.72</v>
      </c>
      <c r="F38" s="197">
        <v>1.08</v>
      </c>
      <c r="G38" s="196">
        <v>1.2</v>
      </c>
      <c r="H38" s="196">
        <v>1.65</v>
      </c>
      <c r="I38" s="196">
        <v>0.26</v>
      </c>
      <c r="J38" s="196">
        <v>0.33</v>
      </c>
      <c r="K38" s="196">
        <v>0.43</v>
      </c>
      <c r="L38" s="196">
        <v>0.62</v>
      </c>
      <c r="M38" s="197">
        <v>0.93</v>
      </c>
      <c r="N38" s="196">
        <v>1.03</v>
      </c>
      <c r="O38" s="196">
        <v>1.42</v>
      </c>
      <c r="P38" s="196">
        <v>0.14000000000000001</v>
      </c>
    </row>
    <row r="39" spans="1:16" x14ac:dyDescent="0.2">
      <c r="A39" s="5">
        <v>32</v>
      </c>
      <c r="B39" s="196">
        <v>0.28999999999999998</v>
      </c>
      <c r="C39" s="196">
        <v>0.38</v>
      </c>
      <c r="D39" s="196">
        <v>0.49</v>
      </c>
      <c r="E39" s="196">
        <v>0.72</v>
      </c>
      <c r="F39" s="197">
        <v>1.08</v>
      </c>
      <c r="G39" s="196">
        <v>1.22</v>
      </c>
      <c r="H39" s="196">
        <v>1.68</v>
      </c>
      <c r="I39" s="196">
        <v>0.26</v>
      </c>
      <c r="J39" s="196">
        <v>0.34</v>
      </c>
      <c r="K39" s="196">
        <v>0.43</v>
      </c>
      <c r="L39" s="196">
        <v>0.62</v>
      </c>
      <c r="M39" s="197">
        <v>0.93</v>
      </c>
      <c r="N39" s="196">
        <v>1.04</v>
      </c>
      <c r="O39" s="196">
        <v>1.42</v>
      </c>
      <c r="P39" s="196">
        <v>0.15</v>
      </c>
    </row>
    <row r="40" spans="1:16" x14ac:dyDescent="0.2">
      <c r="A40" s="5">
        <v>33</v>
      </c>
      <c r="B40" s="196">
        <v>0.28999999999999998</v>
      </c>
      <c r="C40" s="196">
        <v>0.39</v>
      </c>
      <c r="D40" s="196">
        <v>0.49</v>
      </c>
      <c r="E40" s="196">
        <v>0.72</v>
      </c>
      <c r="F40" s="197">
        <v>1.08</v>
      </c>
      <c r="G40" s="196">
        <v>1.25</v>
      </c>
      <c r="H40" s="196">
        <v>1.71</v>
      </c>
      <c r="I40" s="196">
        <v>0.26</v>
      </c>
      <c r="J40" s="196">
        <v>0.35</v>
      </c>
      <c r="K40" s="196">
        <v>0.43</v>
      </c>
      <c r="L40" s="196">
        <v>0.62</v>
      </c>
      <c r="M40" s="197">
        <v>0.93</v>
      </c>
      <c r="N40" s="196">
        <v>1.05</v>
      </c>
      <c r="O40" s="196">
        <v>1.44</v>
      </c>
      <c r="P40" s="196">
        <v>0.15</v>
      </c>
    </row>
    <row r="41" spans="1:16" x14ac:dyDescent="0.2">
      <c r="A41" s="5">
        <v>34</v>
      </c>
      <c r="B41" s="196">
        <v>0.28999999999999998</v>
      </c>
      <c r="C41" s="196">
        <v>0.4</v>
      </c>
      <c r="D41" s="196">
        <v>0.5</v>
      </c>
      <c r="E41" s="196">
        <v>0.72</v>
      </c>
      <c r="F41" s="197">
        <v>1.08</v>
      </c>
      <c r="G41" s="196">
        <v>1.28</v>
      </c>
      <c r="H41" s="196">
        <v>1.75</v>
      </c>
      <c r="I41" s="196">
        <v>0.26</v>
      </c>
      <c r="J41" s="196">
        <v>0.36</v>
      </c>
      <c r="K41" s="196">
        <v>0.43</v>
      </c>
      <c r="L41" s="196">
        <v>0.62</v>
      </c>
      <c r="M41" s="197">
        <v>0.93</v>
      </c>
      <c r="N41" s="196">
        <v>1.06</v>
      </c>
      <c r="O41" s="196">
        <v>1.44</v>
      </c>
      <c r="P41" s="196">
        <v>0.16</v>
      </c>
    </row>
    <row r="42" spans="1:16" x14ac:dyDescent="0.2">
      <c r="A42" s="5">
        <v>35</v>
      </c>
      <c r="B42" s="196">
        <v>0.28999999999999998</v>
      </c>
      <c r="C42" s="196">
        <v>0.41</v>
      </c>
      <c r="D42" s="196">
        <v>0.51</v>
      </c>
      <c r="E42" s="196">
        <v>0.72</v>
      </c>
      <c r="F42" s="197">
        <v>1.08</v>
      </c>
      <c r="G42" s="196">
        <v>1.32</v>
      </c>
      <c r="H42" s="196">
        <v>1.79</v>
      </c>
      <c r="I42" s="196">
        <v>0.26</v>
      </c>
      <c r="J42" s="196">
        <v>0.37</v>
      </c>
      <c r="K42" s="196">
        <v>0.43</v>
      </c>
      <c r="L42" s="196">
        <v>0.62</v>
      </c>
      <c r="M42" s="197">
        <v>0.93</v>
      </c>
      <c r="N42" s="196">
        <v>1.07</v>
      </c>
      <c r="O42" s="196">
        <v>1.45</v>
      </c>
      <c r="P42" s="196">
        <v>0.17</v>
      </c>
    </row>
    <row r="43" spans="1:16" x14ac:dyDescent="0.2">
      <c r="A43" s="5">
        <v>36</v>
      </c>
      <c r="B43" s="196">
        <v>0.31</v>
      </c>
      <c r="C43" s="196">
        <v>0.44</v>
      </c>
      <c r="D43" s="196">
        <v>0.54</v>
      </c>
      <c r="E43" s="196">
        <v>0.75</v>
      </c>
      <c r="F43" s="197">
        <v>1.1299999999999999</v>
      </c>
      <c r="G43" s="196">
        <v>1.41</v>
      </c>
      <c r="H43" s="196">
        <v>1.9</v>
      </c>
      <c r="I43" s="196">
        <v>0.28000000000000003</v>
      </c>
      <c r="J43" s="196">
        <v>0.39</v>
      </c>
      <c r="K43" s="196">
        <v>0.45</v>
      </c>
      <c r="L43" s="196">
        <v>0.63</v>
      </c>
      <c r="M43" s="197">
        <v>0.95</v>
      </c>
      <c r="N43" s="196">
        <v>1.1299999999999999</v>
      </c>
      <c r="O43" s="196">
        <v>1.53</v>
      </c>
      <c r="P43" s="196">
        <v>0.18</v>
      </c>
    </row>
    <row r="44" spans="1:16" x14ac:dyDescent="0.2">
      <c r="A44" s="5">
        <v>37</v>
      </c>
      <c r="B44" s="196">
        <v>0.33</v>
      </c>
      <c r="C44" s="196">
        <v>0.47</v>
      </c>
      <c r="D44" s="196">
        <v>0.57999999999999996</v>
      </c>
      <c r="E44" s="196">
        <v>0.8</v>
      </c>
      <c r="F44" s="197">
        <v>1.2</v>
      </c>
      <c r="G44" s="196">
        <v>1.54</v>
      </c>
      <c r="H44" s="196">
        <v>2.0499999999999998</v>
      </c>
      <c r="I44" s="196">
        <v>0.3</v>
      </c>
      <c r="J44" s="196">
        <v>0.41</v>
      </c>
      <c r="K44" s="196">
        <v>0.47</v>
      </c>
      <c r="L44" s="196">
        <v>0.66</v>
      </c>
      <c r="M44" s="197">
        <v>0.99</v>
      </c>
      <c r="N44" s="196">
        <v>1.22</v>
      </c>
      <c r="O44" s="196">
        <v>1.63</v>
      </c>
      <c r="P44" s="196">
        <v>0.19</v>
      </c>
    </row>
    <row r="45" spans="1:16" x14ac:dyDescent="0.2">
      <c r="A45" s="5">
        <v>38</v>
      </c>
      <c r="B45" s="196">
        <v>0.37</v>
      </c>
      <c r="C45" s="196">
        <v>0.5</v>
      </c>
      <c r="D45" s="196">
        <v>0.63</v>
      </c>
      <c r="E45" s="196">
        <v>0.86</v>
      </c>
      <c r="F45" s="197">
        <v>1.29</v>
      </c>
      <c r="G45" s="196">
        <v>1.69</v>
      </c>
      <c r="H45" s="196">
        <v>2.2999999999999998</v>
      </c>
      <c r="I45" s="196">
        <v>0.32</v>
      </c>
      <c r="J45" s="196">
        <v>0.43</v>
      </c>
      <c r="K45" s="196">
        <v>0.5</v>
      </c>
      <c r="L45" s="196">
        <v>0.69</v>
      </c>
      <c r="M45" s="197">
        <v>1.04</v>
      </c>
      <c r="N45" s="196">
        <v>1.31</v>
      </c>
      <c r="O45" s="196">
        <v>1.74</v>
      </c>
      <c r="P45" s="196">
        <v>0.21</v>
      </c>
    </row>
    <row r="46" spans="1:16" x14ac:dyDescent="0.2">
      <c r="A46" s="5">
        <v>39</v>
      </c>
      <c r="B46" s="196">
        <v>0.41</v>
      </c>
      <c r="C46" s="196">
        <v>0.53</v>
      </c>
      <c r="D46" s="196">
        <v>0.7</v>
      </c>
      <c r="E46" s="196">
        <v>0.95</v>
      </c>
      <c r="F46" s="197">
        <v>1.43</v>
      </c>
      <c r="G46" s="196">
        <v>1.85</v>
      </c>
      <c r="H46" s="196">
        <v>2.5299999999999998</v>
      </c>
      <c r="I46" s="196">
        <v>0.34</v>
      </c>
      <c r="J46" s="196">
        <v>0.45</v>
      </c>
      <c r="K46" s="196">
        <v>0.53</v>
      </c>
      <c r="L46" s="196">
        <v>0.74</v>
      </c>
      <c r="M46" s="197">
        <v>1.1100000000000001</v>
      </c>
      <c r="N46" s="196">
        <v>1.4</v>
      </c>
      <c r="O46" s="196">
        <v>1.88</v>
      </c>
      <c r="P46" s="196">
        <v>0.23</v>
      </c>
    </row>
    <row r="47" spans="1:16" x14ac:dyDescent="0.2">
      <c r="A47" s="5">
        <v>40</v>
      </c>
      <c r="B47" s="196">
        <v>0.45</v>
      </c>
      <c r="C47" s="196">
        <v>0.56000000000000005</v>
      </c>
      <c r="D47" s="196">
        <v>0.77</v>
      </c>
      <c r="E47" s="196">
        <v>1.05</v>
      </c>
      <c r="F47" s="197">
        <v>1.58</v>
      </c>
      <c r="G47" s="196">
        <v>2.0299999999999998</v>
      </c>
      <c r="H47" s="196">
        <v>2.8</v>
      </c>
      <c r="I47" s="196">
        <v>0.37</v>
      </c>
      <c r="J47" s="196">
        <v>0.47</v>
      </c>
      <c r="K47" s="196">
        <v>0.56999999999999995</v>
      </c>
      <c r="L47" s="196">
        <v>0.8</v>
      </c>
      <c r="M47" s="197">
        <v>1.2</v>
      </c>
      <c r="N47" s="196">
        <v>1.51</v>
      </c>
      <c r="O47" s="196">
        <v>2.02</v>
      </c>
      <c r="P47" s="196">
        <v>0.25</v>
      </c>
    </row>
    <row r="48" spans="1:16" x14ac:dyDescent="0.2">
      <c r="A48" s="5">
        <v>41</v>
      </c>
      <c r="B48" s="196">
        <v>0.49</v>
      </c>
      <c r="C48" s="196">
        <v>0.6</v>
      </c>
      <c r="D48" s="196">
        <v>0.84</v>
      </c>
      <c r="E48" s="196">
        <v>1.1499999999999999</v>
      </c>
      <c r="F48" s="197">
        <v>1.73</v>
      </c>
      <c r="G48" s="196">
        <v>2.21</v>
      </c>
      <c r="H48" s="196">
        <v>3.01</v>
      </c>
      <c r="I48" s="196">
        <v>0.4</v>
      </c>
      <c r="J48" s="196">
        <v>0.5</v>
      </c>
      <c r="K48" s="196">
        <v>0.6</v>
      </c>
      <c r="L48" s="196">
        <v>0.85</v>
      </c>
      <c r="M48" s="197">
        <v>1.28</v>
      </c>
      <c r="N48" s="196">
        <v>1.61</v>
      </c>
      <c r="O48" s="196">
        <v>2.15</v>
      </c>
      <c r="P48" s="196">
        <v>0.27</v>
      </c>
    </row>
    <row r="49" spans="1:16" x14ac:dyDescent="0.2">
      <c r="A49" s="5">
        <v>42</v>
      </c>
      <c r="B49" s="196">
        <v>0.53</v>
      </c>
      <c r="C49" s="196">
        <v>0.64</v>
      </c>
      <c r="D49" s="196">
        <v>0.91</v>
      </c>
      <c r="E49" s="196">
        <v>1.25</v>
      </c>
      <c r="F49" s="197">
        <v>1.88</v>
      </c>
      <c r="G49" s="196">
        <v>2.4</v>
      </c>
      <c r="H49" s="196">
        <v>3.24</v>
      </c>
      <c r="I49" s="196">
        <v>0.43</v>
      </c>
      <c r="J49" s="196">
        <v>0.54</v>
      </c>
      <c r="K49" s="196">
        <v>0.63</v>
      </c>
      <c r="L49" s="196">
        <v>0.9</v>
      </c>
      <c r="M49" s="197">
        <v>1.35</v>
      </c>
      <c r="N49" s="196">
        <v>1.75</v>
      </c>
      <c r="O49" s="196">
        <v>2.34</v>
      </c>
      <c r="P49" s="196">
        <v>0.3</v>
      </c>
    </row>
    <row r="50" spans="1:16" x14ac:dyDescent="0.2">
      <c r="A50" s="5">
        <v>43</v>
      </c>
      <c r="B50" s="196">
        <v>0.56999999999999995</v>
      </c>
      <c r="C50" s="196">
        <v>0.69</v>
      </c>
      <c r="D50" s="196">
        <v>0.99</v>
      </c>
      <c r="E50" s="196">
        <v>1.34</v>
      </c>
      <c r="F50" s="197">
        <v>2.0099999999999998</v>
      </c>
      <c r="G50" s="196">
        <v>2.58</v>
      </c>
      <c r="H50" s="196">
        <v>3.55</v>
      </c>
      <c r="I50" s="196">
        <v>0.46</v>
      </c>
      <c r="J50" s="196">
        <v>0.6</v>
      </c>
      <c r="K50" s="196">
        <v>0.69</v>
      </c>
      <c r="L50" s="196">
        <v>0.99</v>
      </c>
      <c r="M50" s="197">
        <v>1.49</v>
      </c>
      <c r="N50" s="196">
        <v>1.93</v>
      </c>
      <c r="O50" s="196">
        <v>2.57</v>
      </c>
      <c r="P50" s="196">
        <v>0.34</v>
      </c>
    </row>
    <row r="51" spans="1:16" x14ac:dyDescent="0.2">
      <c r="A51" s="5">
        <v>44</v>
      </c>
      <c r="B51" s="196">
        <v>0.61</v>
      </c>
      <c r="C51" s="196">
        <v>0.75</v>
      </c>
      <c r="D51" s="196">
        <v>1.0900000000000001</v>
      </c>
      <c r="E51" s="196">
        <v>1.45</v>
      </c>
      <c r="F51" s="197">
        <v>2.1800000000000002</v>
      </c>
      <c r="G51" s="196">
        <v>2.82</v>
      </c>
      <c r="H51" s="196">
        <v>3.86</v>
      </c>
      <c r="I51" s="196">
        <v>0.5</v>
      </c>
      <c r="J51" s="196">
        <v>0.66</v>
      </c>
      <c r="K51" s="196">
        <v>0.77</v>
      </c>
      <c r="L51" s="196">
        <v>1.0900000000000001</v>
      </c>
      <c r="M51" s="197">
        <v>1.64</v>
      </c>
      <c r="N51" s="196">
        <v>2.14</v>
      </c>
      <c r="O51" s="196">
        <v>2.87</v>
      </c>
      <c r="P51" s="196">
        <v>0.38</v>
      </c>
    </row>
    <row r="52" spans="1:16" x14ac:dyDescent="0.2">
      <c r="A52" s="5">
        <v>45</v>
      </c>
      <c r="B52" s="196">
        <v>0.66</v>
      </c>
      <c r="C52" s="196">
        <v>0.83</v>
      </c>
      <c r="D52" s="196">
        <v>1.2</v>
      </c>
      <c r="E52" s="196">
        <v>1.56</v>
      </c>
      <c r="F52" s="197">
        <v>2.34</v>
      </c>
      <c r="G52" s="196">
        <v>3.06</v>
      </c>
      <c r="H52" s="196">
        <v>4.26</v>
      </c>
      <c r="I52" s="196">
        <v>0.55000000000000004</v>
      </c>
      <c r="J52" s="196">
        <v>0.72</v>
      </c>
      <c r="K52" s="196">
        <v>0.85</v>
      </c>
      <c r="L52" s="196">
        <v>1.21</v>
      </c>
      <c r="M52" s="197">
        <v>1.82</v>
      </c>
      <c r="N52" s="196">
        <v>2.36</v>
      </c>
      <c r="O52" s="196">
        <v>3.18</v>
      </c>
      <c r="P52" s="196">
        <v>0.44</v>
      </c>
    </row>
    <row r="53" spans="1:16" x14ac:dyDescent="0.2">
      <c r="A53" s="5">
        <v>46</v>
      </c>
      <c r="B53" s="196">
        <v>0.71</v>
      </c>
      <c r="C53" s="196">
        <v>0.92</v>
      </c>
      <c r="D53" s="196">
        <v>1.31</v>
      </c>
      <c r="E53" s="196">
        <v>1.72</v>
      </c>
      <c r="F53" s="197">
        <v>2.58</v>
      </c>
      <c r="G53" s="196">
        <v>3.36</v>
      </c>
      <c r="H53" s="196">
        <v>4.66</v>
      </c>
      <c r="I53" s="196">
        <v>0.6</v>
      </c>
      <c r="J53" s="196">
        <v>0.78</v>
      </c>
      <c r="K53" s="196">
        <v>0.92</v>
      </c>
      <c r="L53" s="196">
        <v>1.32</v>
      </c>
      <c r="M53" s="197">
        <v>1.98</v>
      </c>
      <c r="N53" s="196">
        <v>2.56</v>
      </c>
      <c r="O53" s="196">
        <v>3.49</v>
      </c>
      <c r="P53" s="196">
        <v>0.52</v>
      </c>
    </row>
    <row r="54" spans="1:16" x14ac:dyDescent="0.2">
      <c r="A54" s="5">
        <v>47</v>
      </c>
      <c r="B54" s="196">
        <v>0.78</v>
      </c>
      <c r="C54" s="196">
        <v>1.01</v>
      </c>
      <c r="D54" s="196">
        <v>1.42</v>
      </c>
      <c r="E54" s="196">
        <v>1.88</v>
      </c>
      <c r="F54" s="197">
        <v>2.82</v>
      </c>
      <c r="G54" s="196">
        <v>3.67</v>
      </c>
      <c r="H54" s="196">
        <v>5.07</v>
      </c>
      <c r="I54" s="196">
        <v>0.66</v>
      </c>
      <c r="J54" s="196">
        <v>0.84</v>
      </c>
      <c r="K54" s="196">
        <v>1</v>
      </c>
      <c r="L54" s="196">
        <v>1.43</v>
      </c>
      <c r="M54" s="197">
        <v>2.15</v>
      </c>
      <c r="N54" s="196">
        <v>2.77</v>
      </c>
      <c r="O54" s="196">
        <v>3.8</v>
      </c>
      <c r="P54" s="196">
        <v>0.62</v>
      </c>
    </row>
    <row r="55" spans="1:16" x14ac:dyDescent="0.2">
      <c r="A55" s="5">
        <v>48</v>
      </c>
      <c r="B55" s="196">
        <v>0.86</v>
      </c>
      <c r="C55" s="196">
        <v>1.1000000000000001</v>
      </c>
      <c r="D55" s="196">
        <v>1.53</v>
      </c>
      <c r="E55" s="196">
        <v>2.04</v>
      </c>
      <c r="F55" s="197">
        <v>3.06</v>
      </c>
      <c r="G55" s="196">
        <v>3.99</v>
      </c>
      <c r="H55" s="196">
        <v>5.48</v>
      </c>
      <c r="I55" s="196">
        <v>0.72</v>
      </c>
      <c r="J55" s="196">
        <v>0.91</v>
      </c>
      <c r="K55" s="196">
        <v>1.08</v>
      </c>
      <c r="L55" s="196">
        <v>1.54</v>
      </c>
      <c r="M55" s="197">
        <v>2.31</v>
      </c>
      <c r="N55" s="196">
        <v>2.99</v>
      </c>
      <c r="O55" s="196">
        <v>4.12</v>
      </c>
      <c r="P55" s="196">
        <v>0.74</v>
      </c>
    </row>
    <row r="56" spans="1:16" x14ac:dyDescent="0.2">
      <c r="A56" s="5">
        <v>49</v>
      </c>
      <c r="B56" s="196">
        <v>0.95</v>
      </c>
      <c r="C56" s="196">
        <v>1.2</v>
      </c>
      <c r="D56" s="196">
        <v>1.65</v>
      </c>
      <c r="E56" s="196">
        <v>2.21</v>
      </c>
      <c r="F56" s="197">
        <v>3.32</v>
      </c>
      <c r="G56" s="196">
        <v>4.3099999999999996</v>
      </c>
      <c r="H56" s="196">
        <v>5.89</v>
      </c>
      <c r="I56" s="196">
        <v>0.79</v>
      </c>
      <c r="J56" s="196">
        <v>0.98</v>
      </c>
      <c r="K56" s="196">
        <v>1.17</v>
      </c>
      <c r="L56" s="196">
        <v>1.66</v>
      </c>
      <c r="M56" s="197">
        <v>2.4900000000000002</v>
      </c>
      <c r="N56" s="196">
        <v>3.21</v>
      </c>
      <c r="O56" s="196">
        <v>4.4400000000000004</v>
      </c>
      <c r="P56" s="196">
        <v>0.89</v>
      </c>
    </row>
    <row r="57" spans="1:16" x14ac:dyDescent="0.2">
      <c r="A57" s="5">
        <v>50</v>
      </c>
      <c r="B57" s="196">
        <v>1.04</v>
      </c>
      <c r="C57" s="196">
        <v>1.3</v>
      </c>
      <c r="D57" s="196">
        <v>1.77</v>
      </c>
      <c r="E57" s="196">
        <v>2.38</v>
      </c>
      <c r="F57" s="197">
        <v>3.57</v>
      </c>
      <c r="G57" s="196">
        <v>4.63</v>
      </c>
      <c r="H57" s="196">
        <v>6.32</v>
      </c>
      <c r="I57" s="196">
        <v>0.86</v>
      </c>
      <c r="J57" s="196">
        <v>1.06</v>
      </c>
      <c r="K57" s="196">
        <v>1.28</v>
      </c>
      <c r="L57" s="196">
        <v>1.81</v>
      </c>
      <c r="M57" s="197">
        <v>2.72</v>
      </c>
      <c r="N57" s="196">
        <v>3.44</v>
      </c>
      <c r="O57" s="196">
        <v>4.76</v>
      </c>
      <c r="P57" s="196">
        <v>1.07</v>
      </c>
    </row>
    <row r="58" spans="1:16" x14ac:dyDescent="0.2">
      <c r="A58" s="5">
        <v>51</v>
      </c>
      <c r="B58" s="196">
        <v>1.1299999999999999</v>
      </c>
      <c r="C58" s="196">
        <v>1.41</v>
      </c>
      <c r="D58" s="196">
        <v>1.89</v>
      </c>
      <c r="E58" s="196">
        <v>2.57</v>
      </c>
      <c r="F58" s="197">
        <v>3.86</v>
      </c>
      <c r="G58" s="196">
        <v>4.99</v>
      </c>
      <c r="H58" s="196">
        <v>6.78</v>
      </c>
      <c r="I58" s="196">
        <v>0.93</v>
      </c>
      <c r="J58" s="196">
        <v>1.1399999999999999</v>
      </c>
      <c r="K58" s="196">
        <v>1.37</v>
      </c>
      <c r="L58" s="196">
        <v>1.93</v>
      </c>
      <c r="M58" s="197">
        <v>2.9</v>
      </c>
      <c r="N58" s="196">
        <v>3.67</v>
      </c>
      <c r="O58" s="196">
        <v>5.07</v>
      </c>
      <c r="P58" s="196">
        <v>1.28</v>
      </c>
    </row>
    <row r="59" spans="1:16" x14ac:dyDescent="0.2">
      <c r="A59" s="5">
        <v>52</v>
      </c>
      <c r="B59" s="196">
        <v>1.24</v>
      </c>
      <c r="C59" s="196">
        <v>1.54</v>
      </c>
      <c r="D59" s="196">
        <v>2.0299999999999998</v>
      </c>
      <c r="E59" s="196">
        <v>2.78</v>
      </c>
      <c r="F59" s="197">
        <v>4.17</v>
      </c>
      <c r="G59" s="196">
        <v>5.4</v>
      </c>
      <c r="H59" s="196">
        <v>7.3</v>
      </c>
      <c r="I59" s="196">
        <v>0.99</v>
      </c>
      <c r="J59" s="196">
        <v>1.21</v>
      </c>
      <c r="K59" s="196">
        <v>1.46</v>
      </c>
      <c r="L59" s="196">
        <v>2.0499999999999998</v>
      </c>
      <c r="M59" s="197">
        <v>3.08</v>
      </c>
      <c r="N59" s="196">
        <v>3.9</v>
      </c>
      <c r="O59" s="196">
        <v>5.38</v>
      </c>
      <c r="P59" s="196">
        <v>1.52</v>
      </c>
    </row>
    <row r="60" spans="1:16" x14ac:dyDescent="0.2">
      <c r="A60" s="5">
        <v>53</v>
      </c>
      <c r="B60" s="196">
        <v>1.38</v>
      </c>
      <c r="C60" s="196">
        <v>1.7</v>
      </c>
      <c r="D60" s="196">
        <v>2.2000000000000002</v>
      </c>
      <c r="E60" s="196">
        <v>3.05</v>
      </c>
      <c r="F60" s="197">
        <v>4.58</v>
      </c>
      <c r="G60" s="196">
        <v>5.88</v>
      </c>
      <c r="H60" s="196">
        <v>7.92</v>
      </c>
      <c r="I60" s="196">
        <v>1.07</v>
      </c>
      <c r="J60" s="196">
        <v>1.29</v>
      </c>
      <c r="K60" s="196">
        <v>1.56</v>
      </c>
      <c r="L60" s="196">
        <v>2.17</v>
      </c>
      <c r="M60" s="197">
        <v>3.26</v>
      </c>
      <c r="N60" s="196">
        <v>4.12</v>
      </c>
      <c r="O60" s="196">
        <v>5.69</v>
      </c>
      <c r="P60" s="196">
        <v>1.79</v>
      </c>
    </row>
    <row r="61" spans="1:16" x14ac:dyDescent="0.2">
      <c r="A61" s="5">
        <v>54</v>
      </c>
      <c r="B61" s="196">
        <v>1.56</v>
      </c>
      <c r="C61" s="196">
        <v>1.9</v>
      </c>
      <c r="D61" s="196">
        <v>2.42</v>
      </c>
      <c r="E61" s="196">
        <v>3.37</v>
      </c>
      <c r="F61" s="197">
        <v>5.0599999999999996</v>
      </c>
      <c r="G61" s="196">
        <v>6.47</v>
      </c>
      <c r="H61" s="196">
        <v>8.67</v>
      </c>
      <c r="I61" s="196">
        <v>1.1499999999999999</v>
      </c>
      <c r="J61" s="196">
        <v>1.39</v>
      </c>
      <c r="K61" s="196">
        <v>1.68</v>
      </c>
      <c r="L61" s="196">
        <v>2.33</v>
      </c>
      <c r="M61" s="197">
        <v>3.5</v>
      </c>
      <c r="N61" s="196">
        <v>4.3499999999999996</v>
      </c>
      <c r="O61" s="196">
        <v>6</v>
      </c>
      <c r="P61" s="196">
        <v>2.09</v>
      </c>
    </row>
    <row r="62" spans="1:16" x14ac:dyDescent="0.2">
      <c r="A62" s="5">
        <v>55</v>
      </c>
      <c r="B62" s="196">
        <v>1.79</v>
      </c>
      <c r="C62" s="196">
        <v>2.15</v>
      </c>
      <c r="D62" s="196">
        <v>2.7</v>
      </c>
      <c r="E62" s="196">
        <v>3.76</v>
      </c>
      <c r="F62" s="197">
        <v>5.64</v>
      </c>
      <c r="G62" s="196">
        <v>7.18</v>
      </c>
      <c r="H62" s="196">
        <v>9.59</v>
      </c>
      <c r="I62" s="196">
        <v>1.26</v>
      </c>
      <c r="J62" s="196">
        <v>1.48</v>
      </c>
      <c r="K62" s="196">
        <v>1.84</v>
      </c>
      <c r="L62" s="196">
        <v>2.5299999999999998</v>
      </c>
      <c r="M62" s="197">
        <v>3.8</v>
      </c>
      <c r="N62" s="196">
        <v>4.58</v>
      </c>
      <c r="O62" s="196">
        <v>6.3</v>
      </c>
      <c r="P62" s="196">
        <v>2.42</v>
      </c>
    </row>
    <row r="63" spans="1:16" x14ac:dyDescent="0.2">
      <c r="A63" s="5">
        <v>56</v>
      </c>
      <c r="B63" s="196">
        <v>2.0299999999999998</v>
      </c>
      <c r="C63" s="196">
        <v>2.4500000000000002</v>
      </c>
      <c r="D63" s="196">
        <v>3</v>
      </c>
      <c r="E63" s="196">
        <v>4.16</v>
      </c>
      <c r="F63" s="197">
        <v>6.24</v>
      </c>
      <c r="G63" s="196">
        <v>8</v>
      </c>
      <c r="H63" s="196">
        <v>10.61</v>
      </c>
      <c r="I63" s="196">
        <v>1.36</v>
      </c>
      <c r="J63" s="196">
        <v>1.58</v>
      </c>
      <c r="K63" s="196">
        <v>1.99</v>
      </c>
      <c r="L63" s="196">
        <v>2.75</v>
      </c>
      <c r="M63" s="197">
        <v>4.13</v>
      </c>
      <c r="N63" s="196">
        <v>4.8899999999999997</v>
      </c>
      <c r="O63" s="196">
        <v>6.8</v>
      </c>
      <c r="P63" s="196" t="s">
        <v>33</v>
      </c>
    </row>
    <row r="64" spans="1:16" x14ac:dyDescent="0.2">
      <c r="A64" s="5">
        <v>57</v>
      </c>
      <c r="B64" s="196">
        <v>2.29</v>
      </c>
      <c r="C64" s="196">
        <v>2.75</v>
      </c>
      <c r="D64" s="196">
        <v>3.35</v>
      </c>
      <c r="E64" s="196">
        <v>4.5999999999999996</v>
      </c>
      <c r="F64" s="197">
        <v>6.9</v>
      </c>
      <c r="G64" s="196">
        <v>8.8699999999999992</v>
      </c>
      <c r="H64" s="196">
        <v>11.74</v>
      </c>
      <c r="I64" s="196">
        <v>1.48</v>
      </c>
      <c r="J64" s="196">
        <v>1.7</v>
      </c>
      <c r="K64" s="196">
        <v>2.14</v>
      </c>
      <c r="L64" s="196">
        <v>2.99</v>
      </c>
      <c r="M64" s="197">
        <v>4.49</v>
      </c>
      <c r="N64" s="196">
        <v>5.33</v>
      </c>
      <c r="O64" s="196">
        <v>7.32</v>
      </c>
      <c r="P64" s="196" t="s">
        <v>33</v>
      </c>
    </row>
    <row r="65" spans="1:16" x14ac:dyDescent="0.2">
      <c r="A65" s="5">
        <v>58</v>
      </c>
      <c r="B65" s="196">
        <v>2.57</v>
      </c>
      <c r="C65" s="196">
        <v>3.05</v>
      </c>
      <c r="D65" s="196">
        <v>3.75</v>
      </c>
      <c r="E65" s="196">
        <v>5.0999999999999996</v>
      </c>
      <c r="F65" s="197">
        <v>7.65</v>
      </c>
      <c r="G65" s="196">
        <v>9.7899999999999991</v>
      </c>
      <c r="H65" s="196">
        <v>12.97</v>
      </c>
      <c r="I65" s="196">
        <v>1.62</v>
      </c>
      <c r="J65" s="196">
        <v>1.84</v>
      </c>
      <c r="K65" s="196">
        <v>2.34</v>
      </c>
      <c r="L65" s="196">
        <v>3.25</v>
      </c>
      <c r="M65" s="197">
        <v>4.88</v>
      </c>
      <c r="N65" s="196">
        <v>5.84</v>
      </c>
      <c r="O65" s="196">
        <v>7.88</v>
      </c>
      <c r="P65" s="196" t="s">
        <v>33</v>
      </c>
    </row>
    <row r="66" spans="1:16" x14ac:dyDescent="0.2">
      <c r="A66" s="5">
        <v>59</v>
      </c>
      <c r="B66" s="196">
        <v>2.87</v>
      </c>
      <c r="C66" s="196">
        <v>3.45</v>
      </c>
      <c r="D66" s="196">
        <v>4.2</v>
      </c>
      <c r="E66" s="196">
        <v>5.65</v>
      </c>
      <c r="F66" s="197">
        <v>8.48</v>
      </c>
      <c r="G66" s="196">
        <v>10.76</v>
      </c>
      <c r="H66" s="196">
        <v>14.3</v>
      </c>
      <c r="I66" s="196">
        <v>1.78</v>
      </c>
      <c r="J66" s="196">
        <v>2</v>
      </c>
      <c r="K66" s="196">
        <v>2.54</v>
      </c>
      <c r="L66" s="196">
        <v>3.53</v>
      </c>
      <c r="M66" s="197">
        <v>5.3</v>
      </c>
      <c r="N66" s="196">
        <v>6.36</v>
      </c>
      <c r="O66" s="196">
        <v>8.4700000000000006</v>
      </c>
      <c r="P66" s="196" t="s">
        <v>33</v>
      </c>
    </row>
    <row r="67" spans="1:16" x14ac:dyDescent="0.2">
      <c r="A67" s="5">
        <v>60</v>
      </c>
      <c r="B67" s="196">
        <v>3.19</v>
      </c>
      <c r="C67" s="196">
        <v>3.85</v>
      </c>
      <c r="D67" s="196">
        <v>4.6500000000000004</v>
      </c>
      <c r="E67" s="196">
        <v>6.2</v>
      </c>
      <c r="F67" s="197">
        <v>9.3000000000000007</v>
      </c>
      <c r="G67" s="196">
        <v>11.79</v>
      </c>
      <c r="H67" s="196">
        <v>15.73</v>
      </c>
      <c r="I67" s="196">
        <v>1.96</v>
      </c>
      <c r="J67" s="196">
        <v>2.2000000000000002</v>
      </c>
      <c r="K67" s="196">
        <v>2.79</v>
      </c>
      <c r="L67" s="196">
        <v>3.84</v>
      </c>
      <c r="M67" s="197">
        <v>5.76</v>
      </c>
      <c r="N67" s="196">
        <v>6.87</v>
      </c>
      <c r="O67" s="196">
        <v>9.1</v>
      </c>
      <c r="P67" s="196" t="s">
        <v>33</v>
      </c>
    </row>
    <row r="68" spans="1:16" x14ac:dyDescent="0.2">
      <c r="A68" s="5">
        <v>61</v>
      </c>
      <c r="B68" s="196">
        <v>3.54</v>
      </c>
      <c r="C68" s="196">
        <v>4.25</v>
      </c>
      <c r="D68" s="196">
        <v>5.0999999999999996</v>
      </c>
      <c r="E68" s="196">
        <v>6.8</v>
      </c>
      <c r="F68" s="197">
        <v>10.199999999999999</v>
      </c>
      <c r="G68" s="196">
        <v>12.86</v>
      </c>
      <c r="H68" s="196">
        <v>17.22</v>
      </c>
      <c r="I68" s="196">
        <v>2.16</v>
      </c>
      <c r="J68" s="196">
        <v>2.42</v>
      </c>
      <c r="K68" s="196">
        <v>3.04</v>
      </c>
      <c r="L68" s="196">
        <v>4.1900000000000004</v>
      </c>
      <c r="M68" s="197">
        <v>6.29</v>
      </c>
      <c r="N68" s="196">
        <v>7.48</v>
      </c>
      <c r="O68" s="196">
        <v>9.7899999999999991</v>
      </c>
      <c r="P68" s="196" t="s">
        <v>33</v>
      </c>
    </row>
    <row r="69" spans="1:16" x14ac:dyDescent="0.2">
      <c r="A69" s="5">
        <v>62</v>
      </c>
      <c r="B69" s="196">
        <v>3.91</v>
      </c>
      <c r="C69" s="196">
        <v>4.6500000000000004</v>
      </c>
      <c r="D69" s="196">
        <v>5.6</v>
      </c>
      <c r="E69" s="196">
        <v>7.4</v>
      </c>
      <c r="F69" s="197">
        <v>11.1</v>
      </c>
      <c r="G69" s="196">
        <v>13.99</v>
      </c>
      <c r="H69" s="196">
        <v>18.809999999999999</v>
      </c>
      <c r="I69" s="196">
        <v>2.37</v>
      </c>
      <c r="J69" s="196">
        <v>2.64</v>
      </c>
      <c r="K69" s="196">
        <v>3.34</v>
      </c>
      <c r="L69" s="196">
        <v>4.5599999999999996</v>
      </c>
      <c r="M69" s="197">
        <v>6.84</v>
      </c>
      <c r="N69" s="196">
        <v>8.1</v>
      </c>
      <c r="O69" s="196">
        <v>10.54</v>
      </c>
      <c r="P69" s="196" t="s">
        <v>33</v>
      </c>
    </row>
    <row r="70" spans="1:16" x14ac:dyDescent="0.2">
      <c r="A70" s="5">
        <v>63</v>
      </c>
      <c r="B70" s="196">
        <v>4.3</v>
      </c>
      <c r="C70" s="196">
        <v>5.0999999999999996</v>
      </c>
      <c r="D70" s="196">
        <v>6.1</v>
      </c>
      <c r="E70" s="196">
        <v>8.0500000000000007</v>
      </c>
      <c r="F70" s="197">
        <v>12.08</v>
      </c>
      <c r="G70" s="196">
        <v>15.17</v>
      </c>
      <c r="H70" s="196">
        <v>20.350000000000001</v>
      </c>
      <c r="I70" s="196">
        <v>2.58</v>
      </c>
      <c r="J70" s="196">
        <v>2.9</v>
      </c>
      <c r="K70" s="196">
        <v>3.64</v>
      </c>
      <c r="L70" s="196">
        <v>4.9400000000000004</v>
      </c>
      <c r="M70" s="197">
        <v>7.41</v>
      </c>
      <c r="N70" s="196">
        <v>8.7100000000000009</v>
      </c>
      <c r="O70" s="196">
        <v>11.35</v>
      </c>
      <c r="P70" s="196" t="s">
        <v>33</v>
      </c>
    </row>
    <row r="71" spans="1:16" x14ac:dyDescent="0.2">
      <c r="A71" s="5">
        <v>64</v>
      </c>
      <c r="B71" s="196">
        <v>4.71</v>
      </c>
      <c r="C71" s="196">
        <v>5.55</v>
      </c>
      <c r="D71" s="196">
        <v>6.65</v>
      </c>
      <c r="E71" s="196">
        <v>8.9499999999999993</v>
      </c>
      <c r="F71" s="197">
        <v>13.43</v>
      </c>
      <c r="G71" s="196">
        <v>16.5</v>
      </c>
      <c r="H71" s="196">
        <v>22.04</v>
      </c>
      <c r="I71" s="196">
        <v>2.8</v>
      </c>
      <c r="J71" s="196">
        <v>3.2</v>
      </c>
      <c r="K71" s="196">
        <v>4.08</v>
      </c>
      <c r="L71" s="196">
        <v>5.34</v>
      </c>
      <c r="M71" s="197">
        <v>8.01</v>
      </c>
      <c r="N71" s="196">
        <v>9.33</v>
      </c>
      <c r="O71" s="196">
        <v>12.23</v>
      </c>
      <c r="P71" s="196" t="s">
        <v>33</v>
      </c>
    </row>
    <row r="72" spans="1:16" x14ac:dyDescent="0.2">
      <c r="A72" s="5">
        <v>65</v>
      </c>
      <c r="B72" s="196">
        <v>5.16</v>
      </c>
      <c r="C72" s="196">
        <v>6.17</v>
      </c>
      <c r="D72" s="196">
        <v>7.36</v>
      </c>
      <c r="E72" s="196">
        <v>9.9</v>
      </c>
      <c r="F72" s="197">
        <v>14.85</v>
      </c>
      <c r="G72" s="196">
        <v>18.03</v>
      </c>
      <c r="H72" s="196">
        <v>23.69</v>
      </c>
      <c r="I72" s="196">
        <v>3.02</v>
      </c>
      <c r="J72" s="196">
        <v>3.6</v>
      </c>
      <c r="K72" s="196">
        <v>4.5199999999999996</v>
      </c>
      <c r="L72" s="196">
        <v>5.79</v>
      </c>
      <c r="M72" s="197">
        <v>8.69</v>
      </c>
      <c r="N72" s="196">
        <v>10.1</v>
      </c>
      <c r="O72" s="196">
        <v>13.19</v>
      </c>
      <c r="P72" s="196" t="s">
        <v>33</v>
      </c>
    </row>
    <row r="73" spans="1:16" x14ac:dyDescent="0.2">
      <c r="A73" s="5">
        <v>66</v>
      </c>
      <c r="B73" s="196">
        <v>5.72</v>
      </c>
      <c r="C73" s="196">
        <v>6.75</v>
      </c>
      <c r="D73" s="196">
        <v>8.06</v>
      </c>
      <c r="E73" s="196">
        <v>10.6</v>
      </c>
      <c r="F73" s="197">
        <v>15.9</v>
      </c>
      <c r="G73" s="196">
        <v>19.309999999999999</v>
      </c>
      <c r="H73" s="196">
        <v>25.63</v>
      </c>
      <c r="I73" s="196">
        <v>3.25</v>
      </c>
      <c r="J73" s="196">
        <v>3.83</v>
      </c>
      <c r="K73" s="196">
        <v>4.9000000000000004</v>
      </c>
      <c r="L73" s="196">
        <v>6.2</v>
      </c>
      <c r="M73" s="197">
        <v>9.3000000000000007</v>
      </c>
      <c r="N73" s="196">
        <v>10.76</v>
      </c>
      <c r="O73" s="196">
        <v>14.25</v>
      </c>
      <c r="P73" s="196" t="s">
        <v>33</v>
      </c>
    </row>
    <row r="74" spans="1:16" x14ac:dyDescent="0.2">
      <c r="A74" s="5">
        <v>67</v>
      </c>
      <c r="B74" s="196">
        <v>6.26</v>
      </c>
      <c r="C74" s="196">
        <v>7.5</v>
      </c>
      <c r="D74" s="196">
        <v>8.76</v>
      </c>
      <c r="E74" s="196">
        <v>11.3</v>
      </c>
      <c r="F74" s="197">
        <v>16.95</v>
      </c>
      <c r="G74" s="196">
        <v>20.59</v>
      </c>
      <c r="H74" s="196">
        <v>27.75</v>
      </c>
      <c r="I74" s="196">
        <v>3.49</v>
      </c>
      <c r="J74" s="196">
        <v>4.1100000000000003</v>
      </c>
      <c r="K74" s="196">
        <v>5.34</v>
      </c>
      <c r="L74" s="196">
        <v>6.61</v>
      </c>
      <c r="M74" s="197">
        <v>9.92</v>
      </c>
      <c r="N74" s="196">
        <v>11.69</v>
      </c>
      <c r="O74" s="196">
        <v>15.32</v>
      </c>
      <c r="P74" s="196" t="s">
        <v>33</v>
      </c>
    </row>
    <row r="75" spans="1:16" x14ac:dyDescent="0.2">
      <c r="A75" s="5">
        <v>68</v>
      </c>
      <c r="B75" s="196">
        <v>6.96</v>
      </c>
      <c r="C75" s="196">
        <v>8.6</v>
      </c>
      <c r="D75" s="196">
        <v>9.56</v>
      </c>
      <c r="E75" s="196">
        <v>12.22</v>
      </c>
      <c r="F75" s="197">
        <v>18.329999999999998</v>
      </c>
      <c r="G75" s="196">
        <v>22</v>
      </c>
      <c r="H75" s="196">
        <v>29.86</v>
      </c>
      <c r="I75" s="196">
        <v>3.75</v>
      </c>
      <c r="J75" s="196">
        <v>4.4800000000000004</v>
      </c>
      <c r="K75" s="196">
        <v>5.89</v>
      </c>
      <c r="L75" s="196">
        <v>7.18</v>
      </c>
      <c r="M75" s="197">
        <v>10.77</v>
      </c>
      <c r="N75" s="196">
        <v>12.61</v>
      </c>
      <c r="O75" s="196">
        <v>16.97</v>
      </c>
      <c r="P75" s="196" t="s">
        <v>33</v>
      </c>
    </row>
    <row r="76" spans="1:16" x14ac:dyDescent="0.2">
      <c r="A76" s="5">
        <v>69</v>
      </c>
      <c r="B76" s="196">
        <v>7.87</v>
      </c>
      <c r="C76" s="196">
        <v>9.6999999999999993</v>
      </c>
      <c r="D76" s="196">
        <v>11.2</v>
      </c>
      <c r="E76" s="196">
        <v>14.1</v>
      </c>
      <c r="F76" s="197">
        <v>21.15</v>
      </c>
      <c r="G76" s="196">
        <v>25.19</v>
      </c>
      <c r="H76" s="196">
        <v>34.67</v>
      </c>
      <c r="I76" s="196">
        <v>4.21</v>
      </c>
      <c r="J76" s="196">
        <v>4.88</v>
      </c>
      <c r="K76" s="196">
        <v>6.64</v>
      </c>
      <c r="L76" s="196">
        <v>7.99</v>
      </c>
      <c r="M76" s="197">
        <v>11.99</v>
      </c>
      <c r="N76" s="196">
        <v>13.64</v>
      </c>
      <c r="O76" s="196">
        <v>18.940000000000001</v>
      </c>
      <c r="P76" s="196" t="s">
        <v>33</v>
      </c>
    </row>
    <row r="77" spans="1:16" x14ac:dyDescent="0.2">
      <c r="A77" s="5">
        <v>70</v>
      </c>
      <c r="B77" s="196">
        <v>8.7799999999999994</v>
      </c>
      <c r="C77" s="196">
        <v>10.97</v>
      </c>
      <c r="D77" s="196">
        <v>13.22</v>
      </c>
      <c r="E77" s="196">
        <v>17.329999999999998</v>
      </c>
      <c r="F77" s="197">
        <v>26</v>
      </c>
      <c r="G77" s="196">
        <v>30.69</v>
      </c>
      <c r="H77" s="196">
        <v>39.020000000000003</v>
      </c>
      <c r="I77" s="196">
        <v>5.08</v>
      </c>
      <c r="J77" s="196">
        <v>6.06</v>
      </c>
      <c r="K77" s="196">
        <v>7.65</v>
      </c>
      <c r="L77" s="196">
        <v>9.84</v>
      </c>
      <c r="M77" s="197">
        <v>14.76</v>
      </c>
      <c r="N77" s="196">
        <v>15.85</v>
      </c>
      <c r="O77" s="196">
        <v>21.14</v>
      </c>
      <c r="P77" s="196" t="s">
        <v>33</v>
      </c>
    </row>
  </sheetData>
  <phoneticPr fontId="4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3"/>
  </sheetPr>
  <dimension ref="A1:P77"/>
  <sheetViews>
    <sheetView workbookViewId="0">
      <pane ySplit="6" topLeftCell="A7" activePane="bottomLeft" state="frozen"/>
      <selection pane="bottomLeft" activeCell="P77" sqref="P7:P77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60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1.51</v>
      </c>
      <c r="C7" s="196">
        <v>1.51</v>
      </c>
      <c r="D7" s="196">
        <v>1.51</v>
      </c>
      <c r="E7" s="196">
        <v>1.51</v>
      </c>
      <c r="F7" s="197">
        <v>1.51</v>
      </c>
      <c r="G7" s="196">
        <v>1.51</v>
      </c>
      <c r="H7" s="196">
        <v>1.51</v>
      </c>
      <c r="I7" s="196">
        <v>1.45</v>
      </c>
      <c r="J7" s="196">
        <v>1.45</v>
      </c>
      <c r="K7" s="196">
        <v>1.45</v>
      </c>
      <c r="L7" s="196">
        <v>1.45</v>
      </c>
      <c r="M7" s="197">
        <v>1.45</v>
      </c>
      <c r="N7" s="196">
        <v>1.45</v>
      </c>
      <c r="O7" s="196">
        <v>1.45</v>
      </c>
      <c r="P7" s="6" t="s">
        <v>33</v>
      </c>
    </row>
    <row r="8" spans="1:16" x14ac:dyDescent="0.2">
      <c r="A8" s="5">
        <v>1</v>
      </c>
      <c r="B8" s="196">
        <v>1.51</v>
      </c>
      <c r="C8" s="196">
        <v>1.51</v>
      </c>
      <c r="D8" s="196">
        <v>1.51</v>
      </c>
      <c r="E8" s="196">
        <v>1.51</v>
      </c>
      <c r="F8" s="197">
        <v>1.51</v>
      </c>
      <c r="G8" s="196">
        <v>1.51</v>
      </c>
      <c r="H8" s="196">
        <v>1.51</v>
      </c>
      <c r="I8" s="196">
        <v>1.45</v>
      </c>
      <c r="J8" s="196">
        <v>1.45</v>
      </c>
      <c r="K8" s="196">
        <v>1.45</v>
      </c>
      <c r="L8" s="196">
        <v>1.45</v>
      </c>
      <c r="M8" s="197">
        <v>1.45</v>
      </c>
      <c r="N8" s="196">
        <v>1.45</v>
      </c>
      <c r="O8" s="196">
        <v>1.45</v>
      </c>
      <c r="P8" s="6" t="s">
        <v>33</v>
      </c>
    </row>
    <row r="9" spans="1:16" x14ac:dyDescent="0.2">
      <c r="A9" s="5">
        <v>2</v>
      </c>
      <c r="B9" s="196">
        <v>1.51</v>
      </c>
      <c r="C9" s="196">
        <v>1.51</v>
      </c>
      <c r="D9" s="196">
        <v>1.51</v>
      </c>
      <c r="E9" s="196">
        <v>1.51</v>
      </c>
      <c r="F9" s="197">
        <v>1.51</v>
      </c>
      <c r="G9" s="196">
        <v>1.51</v>
      </c>
      <c r="H9" s="196">
        <v>1.51</v>
      </c>
      <c r="I9" s="196">
        <v>1.45</v>
      </c>
      <c r="J9" s="196">
        <v>1.45</v>
      </c>
      <c r="K9" s="196">
        <v>1.45</v>
      </c>
      <c r="L9" s="196">
        <v>1.45</v>
      </c>
      <c r="M9" s="197">
        <v>1.45</v>
      </c>
      <c r="N9" s="196">
        <v>1.45</v>
      </c>
      <c r="O9" s="196">
        <v>1.45</v>
      </c>
      <c r="P9" s="6" t="s">
        <v>33</v>
      </c>
    </row>
    <row r="10" spans="1:16" x14ac:dyDescent="0.2">
      <c r="A10" s="5">
        <v>3</v>
      </c>
      <c r="B10" s="196">
        <v>1.51</v>
      </c>
      <c r="C10" s="196">
        <v>1.51</v>
      </c>
      <c r="D10" s="196">
        <v>1.51</v>
      </c>
      <c r="E10" s="196">
        <v>1.51</v>
      </c>
      <c r="F10" s="197">
        <v>1.51</v>
      </c>
      <c r="G10" s="196">
        <v>1.51</v>
      </c>
      <c r="H10" s="196">
        <v>1.51</v>
      </c>
      <c r="I10" s="196">
        <v>1.45</v>
      </c>
      <c r="J10" s="196">
        <v>1.45</v>
      </c>
      <c r="K10" s="196">
        <v>1.45</v>
      </c>
      <c r="L10" s="196">
        <v>1.45</v>
      </c>
      <c r="M10" s="197">
        <v>1.45</v>
      </c>
      <c r="N10" s="196">
        <v>1.45</v>
      </c>
      <c r="O10" s="196">
        <v>1.45</v>
      </c>
      <c r="P10" s="6" t="s">
        <v>33</v>
      </c>
    </row>
    <row r="11" spans="1:16" x14ac:dyDescent="0.2">
      <c r="A11" s="5">
        <v>4</v>
      </c>
      <c r="B11" s="196">
        <v>1.51</v>
      </c>
      <c r="C11" s="196">
        <v>1.51</v>
      </c>
      <c r="D11" s="196">
        <v>1.51</v>
      </c>
      <c r="E11" s="196">
        <v>1.51</v>
      </c>
      <c r="F11" s="197">
        <v>1.51</v>
      </c>
      <c r="G11" s="196">
        <v>1.51</v>
      </c>
      <c r="H11" s="196">
        <v>1.51</v>
      </c>
      <c r="I11" s="196">
        <v>1.45</v>
      </c>
      <c r="J11" s="196">
        <v>1.45</v>
      </c>
      <c r="K11" s="196">
        <v>1.45</v>
      </c>
      <c r="L11" s="196">
        <v>1.45</v>
      </c>
      <c r="M11" s="197">
        <v>1.45</v>
      </c>
      <c r="N11" s="196">
        <v>1.45</v>
      </c>
      <c r="O11" s="196">
        <v>1.45</v>
      </c>
      <c r="P11" s="6" t="s">
        <v>33</v>
      </c>
    </row>
    <row r="12" spans="1:16" x14ac:dyDescent="0.2">
      <c r="A12" s="5">
        <v>5</v>
      </c>
      <c r="B12" s="196">
        <v>1.51</v>
      </c>
      <c r="C12" s="196">
        <v>1.51</v>
      </c>
      <c r="D12" s="196">
        <v>1.51</v>
      </c>
      <c r="E12" s="196">
        <v>1.51</v>
      </c>
      <c r="F12" s="197">
        <v>1.51</v>
      </c>
      <c r="G12" s="196">
        <v>1.51</v>
      </c>
      <c r="H12" s="196">
        <v>1.51</v>
      </c>
      <c r="I12" s="196">
        <v>1.45</v>
      </c>
      <c r="J12" s="196">
        <v>1.45</v>
      </c>
      <c r="K12" s="196">
        <v>1.45</v>
      </c>
      <c r="L12" s="196">
        <v>1.45</v>
      </c>
      <c r="M12" s="197">
        <v>1.45</v>
      </c>
      <c r="N12" s="196">
        <v>1.45</v>
      </c>
      <c r="O12" s="196">
        <v>1.45</v>
      </c>
      <c r="P12" s="6" t="s">
        <v>33</v>
      </c>
    </row>
    <row r="13" spans="1:16" x14ac:dyDescent="0.2">
      <c r="A13" s="5">
        <v>6</v>
      </c>
      <c r="B13" s="196">
        <v>1.51</v>
      </c>
      <c r="C13" s="196">
        <v>1.51</v>
      </c>
      <c r="D13" s="196">
        <v>1.51</v>
      </c>
      <c r="E13" s="196">
        <v>1.51</v>
      </c>
      <c r="F13" s="197">
        <v>1.51</v>
      </c>
      <c r="G13" s="196">
        <v>1.51</v>
      </c>
      <c r="H13" s="196">
        <v>1.51</v>
      </c>
      <c r="I13" s="196">
        <v>1.45</v>
      </c>
      <c r="J13" s="196">
        <v>1.45</v>
      </c>
      <c r="K13" s="196">
        <v>1.45</v>
      </c>
      <c r="L13" s="196">
        <v>1.45</v>
      </c>
      <c r="M13" s="197">
        <v>1.45</v>
      </c>
      <c r="N13" s="196">
        <v>1.45</v>
      </c>
      <c r="O13" s="196">
        <v>1.45</v>
      </c>
      <c r="P13" s="6" t="s">
        <v>33</v>
      </c>
    </row>
    <row r="14" spans="1:16" x14ac:dyDescent="0.2">
      <c r="A14" s="5">
        <v>7</v>
      </c>
      <c r="B14" s="196">
        <v>1.51</v>
      </c>
      <c r="C14" s="196">
        <v>1.51</v>
      </c>
      <c r="D14" s="196">
        <v>1.51</v>
      </c>
      <c r="E14" s="196">
        <v>1.51</v>
      </c>
      <c r="F14" s="197">
        <v>1.51</v>
      </c>
      <c r="G14" s="196">
        <v>1.51</v>
      </c>
      <c r="H14" s="196">
        <v>1.51</v>
      </c>
      <c r="I14" s="196">
        <v>1.45</v>
      </c>
      <c r="J14" s="196">
        <v>1.45</v>
      </c>
      <c r="K14" s="196">
        <v>1.45</v>
      </c>
      <c r="L14" s="196">
        <v>1.45</v>
      </c>
      <c r="M14" s="197">
        <v>1.45</v>
      </c>
      <c r="N14" s="196">
        <v>1.45</v>
      </c>
      <c r="O14" s="196">
        <v>1.45</v>
      </c>
      <c r="P14" s="6" t="s">
        <v>33</v>
      </c>
    </row>
    <row r="15" spans="1:16" x14ac:dyDescent="0.2">
      <c r="A15" s="5">
        <v>8</v>
      </c>
      <c r="B15" s="196">
        <v>1.51</v>
      </c>
      <c r="C15" s="196">
        <v>1.51</v>
      </c>
      <c r="D15" s="196">
        <v>1.51</v>
      </c>
      <c r="E15" s="196">
        <v>1.51</v>
      </c>
      <c r="F15" s="197">
        <v>1.51</v>
      </c>
      <c r="G15" s="196">
        <v>1.51</v>
      </c>
      <c r="H15" s="196">
        <v>1.51</v>
      </c>
      <c r="I15" s="196">
        <v>1.45</v>
      </c>
      <c r="J15" s="196">
        <v>1.45</v>
      </c>
      <c r="K15" s="196">
        <v>1.45</v>
      </c>
      <c r="L15" s="196">
        <v>1.45</v>
      </c>
      <c r="M15" s="197">
        <v>1.45</v>
      </c>
      <c r="N15" s="196">
        <v>1.45</v>
      </c>
      <c r="O15" s="196">
        <v>1.45</v>
      </c>
      <c r="P15" s="6" t="s">
        <v>33</v>
      </c>
    </row>
    <row r="16" spans="1:16" x14ac:dyDescent="0.2">
      <c r="A16" s="5">
        <v>9</v>
      </c>
      <c r="B16" s="196">
        <v>1.51</v>
      </c>
      <c r="C16" s="196">
        <v>1.51</v>
      </c>
      <c r="D16" s="196">
        <v>1.51</v>
      </c>
      <c r="E16" s="196">
        <v>1.51</v>
      </c>
      <c r="F16" s="197">
        <v>1.51</v>
      </c>
      <c r="G16" s="196">
        <v>1.51</v>
      </c>
      <c r="H16" s="196">
        <v>1.51</v>
      </c>
      <c r="I16" s="196">
        <v>1.45</v>
      </c>
      <c r="J16" s="196">
        <v>1.45</v>
      </c>
      <c r="K16" s="196">
        <v>1.45</v>
      </c>
      <c r="L16" s="196">
        <v>1.45</v>
      </c>
      <c r="M16" s="197">
        <v>1.45</v>
      </c>
      <c r="N16" s="196">
        <v>1.45</v>
      </c>
      <c r="O16" s="196">
        <v>1.45</v>
      </c>
      <c r="P16" s="6" t="s">
        <v>33</v>
      </c>
    </row>
    <row r="17" spans="1:16" x14ac:dyDescent="0.2">
      <c r="A17" s="5">
        <v>10</v>
      </c>
      <c r="B17" s="196">
        <v>1.51</v>
      </c>
      <c r="C17" s="196">
        <v>1.51</v>
      </c>
      <c r="D17" s="196">
        <v>1.51</v>
      </c>
      <c r="E17" s="196">
        <v>1.51</v>
      </c>
      <c r="F17" s="197">
        <v>1.51</v>
      </c>
      <c r="G17" s="196">
        <v>1.51</v>
      </c>
      <c r="H17" s="196">
        <v>1.51</v>
      </c>
      <c r="I17" s="196">
        <v>1.45</v>
      </c>
      <c r="J17" s="196">
        <v>1.45</v>
      </c>
      <c r="K17" s="196">
        <v>1.45</v>
      </c>
      <c r="L17" s="196">
        <v>1.45</v>
      </c>
      <c r="M17" s="197">
        <v>1.45</v>
      </c>
      <c r="N17" s="196">
        <v>1.45</v>
      </c>
      <c r="O17" s="196">
        <v>1.45</v>
      </c>
      <c r="P17" s="6" t="s">
        <v>33</v>
      </c>
    </row>
    <row r="18" spans="1:16" x14ac:dyDescent="0.2">
      <c r="A18" s="5">
        <v>11</v>
      </c>
      <c r="B18" s="196">
        <v>1.51</v>
      </c>
      <c r="C18" s="196">
        <v>1.51</v>
      </c>
      <c r="D18" s="196">
        <v>1.51</v>
      </c>
      <c r="E18" s="196">
        <v>1.51</v>
      </c>
      <c r="F18" s="197">
        <v>1.51</v>
      </c>
      <c r="G18" s="196">
        <v>1.51</v>
      </c>
      <c r="H18" s="196">
        <v>1.51</v>
      </c>
      <c r="I18" s="196">
        <v>1.45</v>
      </c>
      <c r="J18" s="196">
        <v>1.45</v>
      </c>
      <c r="K18" s="196">
        <v>1.45</v>
      </c>
      <c r="L18" s="196">
        <v>1.45</v>
      </c>
      <c r="M18" s="197">
        <v>1.45</v>
      </c>
      <c r="N18" s="196">
        <v>1.45</v>
      </c>
      <c r="O18" s="196">
        <v>1.45</v>
      </c>
      <c r="P18" s="6" t="s">
        <v>33</v>
      </c>
    </row>
    <row r="19" spans="1:16" x14ac:dyDescent="0.2">
      <c r="A19" s="5">
        <v>12</v>
      </c>
      <c r="B19" s="196">
        <v>1.51</v>
      </c>
      <c r="C19" s="196">
        <v>1.51</v>
      </c>
      <c r="D19" s="196">
        <v>1.51</v>
      </c>
      <c r="E19" s="196">
        <v>1.51</v>
      </c>
      <c r="F19" s="197">
        <v>1.51</v>
      </c>
      <c r="G19" s="196">
        <v>1.51</v>
      </c>
      <c r="H19" s="196">
        <v>1.51</v>
      </c>
      <c r="I19" s="196">
        <v>1.45</v>
      </c>
      <c r="J19" s="196">
        <v>1.45</v>
      </c>
      <c r="K19" s="196">
        <v>1.45</v>
      </c>
      <c r="L19" s="196">
        <v>1.45</v>
      </c>
      <c r="M19" s="197">
        <v>1.45</v>
      </c>
      <c r="N19" s="196">
        <v>1.45</v>
      </c>
      <c r="O19" s="196">
        <v>1.45</v>
      </c>
      <c r="P19" s="6" t="s">
        <v>33</v>
      </c>
    </row>
    <row r="20" spans="1:16" x14ac:dyDescent="0.2">
      <c r="A20" s="5">
        <v>13</v>
      </c>
      <c r="B20" s="196">
        <v>1.51</v>
      </c>
      <c r="C20" s="196">
        <v>1.51</v>
      </c>
      <c r="D20" s="196">
        <v>1.51</v>
      </c>
      <c r="E20" s="196">
        <v>1.51</v>
      </c>
      <c r="F20" s="197">
        <v>1.51</v>
      </c>
      <c r="G20" s="196">
        <v>1.51</v>
      </c>
      <c r="H20" s="196">
        <v>1.51</v>
      </c>
      <c r="I20" s="196">
        <v>1.45</v>
      </c>
      <c r="J20" s="196">
        <v>1.45</v>
      </c>
      <c r="K20" s="196">
        <v>1.45</v>
      </c>
      <c r="L20" s="196">
        <v>1.45</v>
      </c>
      <c r="M20" s="197">
        <v>1.45</v>
      </c>
      <c r="N20" s="196">
        <v>1.45</v>
      </c>
      <c r="O20" s="196">
        <v>1.45</v>
      </c>
      <c r="P20" s="6" t="s">
        <v>33</v>
      </c>
    </row>
    <row r="21" spans="1:16" x14ac:dyDescent="0.2">
      <c r="A21" s="5">
        <v>14</v>
      </c>
      <c r="B21" s="196">
        <v>1.51</v>
      </c>
      <c r="C21" s="196">
        <v>1.51</v>
      </c>
      <c r="D21" s="196">
        <v>1.51</v>
      </c>
      <c r="E21" s="196">
        <v>1.51</v>
      </c>
      <c r="F21" s="197">
        <v>1.51</v>
      </c>
      <c r="G21" s="196">
        <v>1.51</v>
      </c>
      <c r="H21" s="196">
        <v>1.51</v>
      </c>
      <c r="I21" s="196">
        <v>1.45</v>
      </c>
      <c r="J21" s="196">
        <v>1.45</v>
      </c>
      <c r="K21" s="196">
        <v>1.45</v>
      </c>
      <c r="L21" s="196">
        <v>1.45</v>
      </c>
      <c r="M21" s="197">
        <v>1.45</v>
      </c>
      <c r="N21" s="196">
        <v>1.45</v>
      </c>
      <c r="O21" s="196">
        <v>1.45</v>
      </c>
      <c r="P21" s="6" t="s">
        <v>33</v>
      </c>
    </row>
    <row r="22" spans="1:16" x14ac:dyDescent="0.2">
      <c r="A22" s="5">
        <v>15</v>
      </c>
      <c r="B22" s="196">
        <v>1.51</v>
      </c>
      <c r="C22" s="196">
        <v>1.51</v>
      </c>
      <c r="D22" s="196">
        <v>1.51</v>
      </c>
      <c r="E22" s="196">
        <v>1.51</v>
      </c>
      <c r="F22" s="197">
        <v>1.51</v>
      </c>
      <c r="G22" s="196">
        <v>1.51</v>
      </c>
      <c r="H22" s="196">
        <v>1.51</v>
      </c>
      <c r="I22" s="196">
        <v>1.45</v>
      </c>
      <c r="J22" s="196">
        <v>1.45</v>
      </c>
      <c r="K22" s="196">
        <v>1.45</v>
      </c>
      <c r="L22" s="196">
        <v>1.45</v>
      </c>
      <c r="M22" s="197">
        <v>1.45</v>
      </c>
      <c r="N22" s="196">
        <v>1.45</v>
      </c>
      <c r="O22" s="196">
        <v>1.45</v>
      </c>
      <c r="P22" s="196">
        <v>0.12</v>
      </c>
    </row>
    <row r="23" spans="1:16" x14ac:dyDescent="0.2">
      <c r="A23" s="5">
        <v>16</v>
      </c>
      <c r="B23" s="196">
        <v>1.51</v>
      </c>
      <c r="C23" s="196">
        <v>1.51</v>
      </c>
      <c r="D23" s="196">
        <v>1.51</v>
      </c>
      <c r="E23" s="196">
        <v>1.51</v>
      </c>
      <c r="F23" s="197">
        <v>1.51</v>
      </c>
      <c r="G23" s="196">
        <v>1.51</v>
      </c>
      <c r="H23" s="196">
        <v>1.51</v>
      </c>
      <c r="I23" s="196">
        <v>1.45</v>
      </c>
      <c r="J23" s="196">
        <v>1.45</v>
      </c>
      <c r="K23" s="196">
        <v>1.45</v>
      </c>
      <c r="L23" s="196">
        <v>1.45</v>
      </c>
      <c r="M23" s="197">
        <v>1.45</v>
      </c>
      <c r="N23" s="196">
        <v>1.45</v>
      </c>
      <c r="O23" s="196">
        <v>1.45</v>
      </c>
      <c r="P23" s="196">
        <v>0.12</v>
      </c>
    </row>
    <row r="24" spans="1:16" x14ac:dyDescent="0.2">
      <c r="A24" s="5">
        <v>17</v>
      </c>
      <c r="B24" s="196">
        <v>1.51</v>
      </c>
      <c r="C24" s="196">
        <v>1.51</v>
      </c>
      <c r="D24" s="196">
        <v>1.51</v>
      </c>
      <c r="E24" s="196">
        <v>1.51</v>
      </c>
      <c r="F24" s="197">
        <v>1.51</v>
      </c>
      <c r="G24" s="196">
        <v>1.51</v>
      </c>
      <c r="H24" s="196">
        <v>1.51</v>
      </c>
      <c r="I24" s="196">
        <v>1.45</v>
      </c>
      <c r="J24" s="196">
        <v>1.45</v>
      </c>
      <c r="K24" s="196">
        <v>1.45</v>
      </c>
      <c r="L24" s="196">
        <v>1.45</v>
      </c>
      <c r="M24" s="197">
        <v>1.45</v>
      </c>
      <c r="N24" s="196">
        <v>1.45</v>
      </c>
      <c r="O24" s="196">
        <v>1.45</v>
      </c>
      <c r="P24" s="196">
        <v>0.12</v>
      </c>
    </row>
    <row r="25" spans="1:16" x14ac:dyDescent="0.2">
      <c r="A25" s="5">
        <v>18</v>
      </c>
      <c r="B25" s="196">
        <v>1.51</v>
      </c>
      <c r="C25" s="196">
        <v>1.51</v>
      </c>
      <c r="D25" s="196">
        <v>1.51</v>
      </c>
      <c r="E25" s="196">
        <v>1.51</v>
      </c>
      <c r="F25" s="197">
        <v>2.27</v>
      </c>
      <c r="G25" s="196">
        <v>2.5</v>
      </c>
      <c r="H25" s="196">
        <v>2.5</v>
      </c>
      <c r="I25" s="196">
        <v>1.45</v>
      </c>
      <c r="J25" s="196">
        <v>1.45</v>
      </c>
      <c r="K25" s="196">
        <v>1.45</v>
      </c>
      <c r="L25" s="196">
        <v>1.45</v>
      </c>
      <c r="M25" s="197">
        <v>1.79</v>
      </c>
      <c r="N25" s="196">
        <v>1.86</v>
      </c>
      <c r="O25" s="196">
        <v>1.86</v>
      </c>
      <c r="P25" s="196">
        <v>0.12</v>
      </c>
    </row>
    <row r="26" spans="1:16" x14ac:dyDescent="0.2">
      <c r="A26" s="5">
        <v>19</v>
      </c>
      <c r="B26" s="196">
        <v>1.51</v>
      </c>
      <c r="C26" s="196">
        <v>1.51</v>
      </c>
      <c r="D26" s="196">
        <v>1.51</v>
      </c>
      <c r="E26" s="196">
        <v>1.51</v>
      </c>
      <c r="F26" s="197">
        <v>2.27</v>
      </c>
      <c r="G26" s="196">
        <v>2.5</v>
      </c>
      <c r="H26" s="196">
        <v>2.5</v>
      </c>
      <c r="I26" s="196">
        <v>1.45</v>
      </c>
      <c r="J26" s="196">
        <v>1.45</v>
      </c>
      <c r="K26" s="196">
        <v>1.45</v>
      </c>
      <c r="L26" s="196">
        <v>1.45</v>
      </c>
      <c r="M26" s="197">
        <v>1.79</v>
      </c>
      <c r="N26" s="196">
        <v>1.86</v>
      </c>
      <c r="O26" s="196">
        <v>1.86</v>
      </c>
      <c r="P26" s="196">
        <v>0.12</v>
      </c>
    </row>
    <row r="27" spans="1:16" x14ac:dyDescent="0.2">
      <c r="A27" s="5">
        <v>20</v>
      </c>
      <c r="B27" s="196">
        <v>1.51</v>
      </c>
      <c r="C27" s="196">
        <v>1.51</v>
      </c>
      <c r="D27" s="196">
        <v>1.51</v>
      </c>
      <c r="E27" s="196">
        <v>1.51</v>
      </c>
      <c r="F27" s="197">
        <v>2.27</v>
      </c>
      <c r="G27" s="196">
        <v>2.5</v>
      </c>
      <c r="H27" s="196">
        <v>2.5</v>
      </c>
      <c r="I27" s="196">
        <v>1.45</v>
      </c>
      <c r="J27" s="196">
        <v>1.45</v>
      </c>
      <c r="K27" s="196">
        <v>1.45</v>
      </c>
      <c r="L27" s="196">
        <v>1.45</v>
      </c>
      <c r="M27" s="197">
        <v>1.79</v>
      </c>
      <c r="N27" s="196">
        <v>1.86</v>
      </c>
      <c r="O27" s="196">
        <v>1.86</v>
      </c>
      <c r="P27" s="196">
        <v>0.12</v>
      </c>
    </row>
    <row r="28" spans="1:16" x14ac:dyDescent="0.2">
      <c r="A28" s="5">
        <v>21</v>
      </c>
      <c r="B28" s="196">
        <v>1.51</v>
      </c>
      <c r="C28" s="196">
        <v>1.51</v>
      </c>
      <c r="D28" s="196">
        <v>1.51</v>
      </c>
      <c r="E28" s="196">
        <v>1.51</v>
      </c>
      <c r="F28" s="197">
        <v>2.27</v>
      </c>
      <c r="G28" s="196">
        <v>2.5</v>
      </c>
      <c r="H28" s="196">
        <v>2.5</v>
      </c>
      <c r="I28" s="196">
        <v>1.45</v>
      </c>
      <c r="J28" s="196">
        <v>1.45</v>
      </c>
      <c r="K28" s="196">
        <v>1.45</v>
      </c>
      <c r="L28" s="196">
        <v>1.45</v>
      </c>
      <c r="M28" s="197">
        <v>1.79</v>
      </c>
      <c r="N28" s="196">
        <v>1.86</v>
      </c>
      <c r="O28" s="196">
        <v>1.86</v>
      </c>
      <c r="P28" s="196">
        <v>0.12</v>
      </c>
    </row>
    <row r="29" spans="1:16" x14ac:dyDescent="0.2">
      <c r="A29" s="5">
        <v>22</v>
      </c>
      <c r="B29" s="196">
        <v>1.51</v>
      </c>
      <c r="C29" s="196">
        <v>1.51</v>
      </c>
      <c r="D29" s="196">
        <v>1.51</v>
      </c>
      <c r="E29" s="196">
        <v>1.51</v>
      </c>
      <c r="F29" s="197">
        <v>2.27</v>
      </c>
      <c r="G29" s="196">
        <v>2.5</v>
      </c>
      <c r="H29" s="196">
        <v>2.5</v>
      </c>
      <c r="I29" s="196">
        <v>1.45</v>
      </c>
      <c r="J29" s="196">
        <v>1.45</v>
      </c>
      <c r="K29" s="196">
        <v>1.45</v>
      </c>
      <c r="L29" s="196">
        <v>1.45</v>
      </c>
      <c r="M29" s="197">
        <v>1.79</v>
      </c>
      <c r="N29" s="196">
        <v>1.86</v>
      </c>
      <c r="O29" s="196">
        <v>1.86</v>
      </c>
      <c r="P29" s="196">
        <v>0.12</v>
      </c>
    </row>
    <row r="30" spans="1:16" x14ac:dyDescent="0.2">
      <c r="A30" s="5">
        <v>23</v>
      </c>
      <c r="B30" s="196">
        <v>1.51</v>
      </c>
      <c r="C30" s="196">
        <v>1.51</v>
      </c>
      <c r="D30" s="196">
        <v>1.51</v>
      </c>
      <c r="E30" s="196">
        <v>1.51</v>
      </c>
      <c r="F30" s="197">
        <v>2.27</v>
      </c>
      <c r="G30" s="196">
        <v>2.5</v>
      </c>
      <c r="H30" s="196">
        <v>2.5</v>
      </c>
      <c r="I30" s="196">
        <v>1.45</v>
      </c>
      <c r="J30" s="196">
        <v>1.45</v>
      </c>
      <c r="K30" s="196">
        <v>1.45</v>
      </c>
      <c r="L30" s="196">
        <v>1.45</v>
      </c>
      <c r="M30" s="197">
        <v>1.79</v>
      </c>
      <c r="N30" s="196">
        <v>1.86</v>
      </c>
      <c r="O30" s="196">
        <v>1.86</v>
      </c>
      <c r="P30" s="196">
        <v>0.12</v>
      </c>
    </row>
    <row r="31" spans="1:16" x14ac:dyDescent="0.2">
      <c r="A31" s="5">
        <v>24</v>
      </c>
      <c r="B31" s="196">
        <v>1.51</v>
      </c>
      <c r="C31" s="196">
        <v>1.51</v>
      </c>
      <c r="D31" s="196">
        <v>1.51</v>
      </c>
      <c r="E31" s="196">
        <v>1.51</v>
      </c>
      <c r="F31" s="197">
        <v>2.27</v>
      </c>
      <c r="G31" s="196">
        <v>2.5</v>
      </c>
      <c r="H31" s="196">
        <v>2.5</v>
      </c>
      <c r="I31" s="196">
        <v>1.45</v>
      </c>
      <c r="J31" s="196">
        <v>1.45</v>
      </c>
      <c r="K31" s="196">
        <v>1.45</v>
      </c>
      <c r="L31" s="196">
        <v>1.45</v>
      </c>
      <c r="M31" s="197">
        <v>1.79</v>
      </c>
      <c r="N31" s="196">
        <v>1.86</v>
      </c>
      <c r="O31" s="196">
        <v>1.86</v>
      </c>
      <c r="P31" s="196">
        <v>0.12</v>
      </c>
    </row>
    <row r="32" spans="1:16" x14ac:dyDescent="0.2">
      <c r="A32" s="5">
        <v>25</v>
      </c>
      <c r="B32" s="196">
        <v>1.51</v>
      </c>
      <c r="C32" s="196">
        <v>1.51</v>
      </c>
      <c r="D32" s="196">
        <v>1.51</v>
      </c>
      <c r="E32" s="196">
        <v>1.51</v>
      </c>
      <c r="F32" s="197">
        <v>2.27</v>
      </c>
      <c r="G32" s="196">
        <v>2.5</v>
      </c>
      <c r="H32" s="196">
        <v>2.5</v>
      </c>
      <c r="I32" s="196">
        <v>1.45</v>
      </c>
      <c r="J32" s="196">
        <v>1.45</v>
      </c>
      <c r="K32" s="196">
        <v>1.45</v>
      </c>
      <c r="L32" s="196">
        <v>1.45</v>
      </c>
      <c r="M32" s="197">
        <v>1.79</v>
      </c>
      <c r="N32" s="196">
        <v>1.86</v>
      </c>
      <c r="O32" s="196">
        <v>1.86</v>
      </c>
      <c r="P32" s="196">
        <v>0.12</v>
      </c>
    </row>
    <row r="33" spans="1:16" x14ac:dyDescent="0.2">
      <c r="A33" s="5">
        <v>26</v>
      </c>
      <c r="B33" s="196">
        <v>1.51</v>
      </c>
      <c r="C33" s="196">
        <v>1.51</v>
      </c>
      <c r="D33" s="196">
        <v>1.51</v>
      </c>
      <c r="E33" s="196">
        <v>1.51</v>
      </c>
      <c r="F33" s="197">
        <v>2.27</v>
      </c>
      <c r="G33" s="196">
        <v>2.5</v>
      </c>
      <c r="H33" s="196">
        <v>2.5</v>
      </c>
      <c r="I33" s="196">
        <v>1.45</v>
      </c>
      <c r="J33" s="196">
        <v>1.45</v>
      </c>
      <c r="K33" s="196">
        <v>1.45</v>
      </c>
      <c r="L33" s="196">
        <v>1.45</v>
      </c>
      <c r="M33" s="197">
        <v>1.82</v>
      </c>
      <c r="N33" s="196">
        <v>1.9</v>
      </c>
      <c r="O33" s="196">
        <v>1.9</v>
      </c>
      <c r="P33" s="196">
        <v>0.13</v>
      </c>
    </row>
    <row r="34" spans="1:16" x14ac:dyDescent="0.2">
      <c r="A34" s="5">
        <v>27</v>
      </c>
      <c r="B34" s="196">
        <v>1.51</v>
      </c>
      <c r="C34" s="196">
        <v>1.51</v>
      </c>
      <c r="D34" s="196">
        <v>1.51</v>
      </c>
      <c r="E34" s="196">
        <v>1.51</v>
      </c>
      <c r="F34" s="197">
        <v>2.27</v>
      </c>
      <c r="G34" s="196">
        <v>2.5</v>
      </c>
      <c r="H34" s="196">
        <v>2.5</v>
      </c>
      <c r="I34" s="196">
        <v>1.45</v>
      </c>
      <c r="J34" s="196">
        <v>1.45</v>
      </c>
      <c r="K34" s="196">
        <v>1.45</v>
      </c>
      <c r="L34" s="196">
        <v>1.45</v>
      </c>
      <c r="M34" s="197">
        <v>1.87</v>
      </c>
      <c r="N34" s="196">
        <v>1.95</v>
      </c>
      <c r="O34" s="196">
        <v>1.95</v>
      </c>
      <c r="P34" s="196">
        <v>0.13</v>
      </c>
    </row>
    <row r="35" spans="1:16" x14ac:dyDescent="0.2">
      <c r="A35" s="5">
        <v>28</v>
      </c>
      <c r="B35" s="196">
        <v>1.51</v>
      </c>
      <c r="C35" s="196">
        <v>1.51</v>
      </c>
      <c r="D35" s="196">
        <v>1.51</v>
      </c>
      <c r="E35" s="196">
        <v>1.51</v>
      </c>
      <c r="F35" s="197">
        <v>2.27</v>
      </c>
      <c r="G35" s="196">
        <v>2.5099999999999998</v>
      </c>
      <c r="H35" s="196">
        <v>2.5099999999999998</v>
      </c>
      <c r="I35" s="196">
        <v>1.45</v>
      </c>
      <c r="J35" s="196">
        <v>1.45</v>
      </c>
      <c r="K35" s="196">
        <v>1.45</v>
      </c>
      <c r="L35" s="196">
        <v>1.45</v>
      </c>
      <c r="M35" s="197">
        <v>1.92</v>
      </c>
      <c r="N35" s="196">
        <v>2</v>
      </c>
      <c r="O35" s="196">
        <v>2</v>
      </c>
      <c r="P35" s="196">
        <v>0.14000000000000001</v>
      </c>
    </row>
    <row r="36" spans="1:16" x14ac:dyDescent="0.2">
      <c r="A36" s="5">
        <v>29</v>
      </c>
      <c r="B36" s="196">
        <v>1.51</v>
      </c>
      <c r="C36" s="196">
        <v>1.51</v>
      </c>
      <c r="D36" s="196">
        <v>1.51</v>
      </c>
      <c r="E36" s="196">
        <v>1.51</v>
      </c>
      <c r="F36" s="197">
        <v>2.27</v>
      </c>
      <c r="G36" s="196">
        <v>2.54</v>
      </c>
      <c r="H36" s="196">
        <v>2.54</v>
      </c>
      <c r="I36" s="196">
        <v>1.45</v>
      </c>
      <c r="J36" s="196">
        <v>1.45</v>
      </c>
      <c r="K36" s="196">
        <v>1.45</v>
      </c>
      <c r="L36" s="196">
        <v>1.45</v>
      </c>
      <c r="M36" s="197">
        <v>1.97</v>
      </c>
      <c r="N36" s="196">
        <v>2.0499999999999998</v>
      </c>
      <c r="O36" s="196">
        <v>2.0499999999999998</v>
      </c>
      <c r="P36" s="196">
        <v>0.15</v>
      </c>
    </row>
    <row r="37" spans="1:16" x14ac:dyDescent="0.2">
      <c r="A37" s="5">
        <v>30</v>
      </c>
      <c r="B37" s="196">
        <v>1.51</v>
      </c>
      <c r="C37" s="196">
        <v>1.51</v>
      </c>
      <c r="D37" s="196">
        <v>1.51</v>
      </c>
      <c r="E37" s="196">
        <v>1.51</v>
      </c>
      <c r="F37" s="197">
        <v>2.27</v>
      </c>
      <c r="G37" s="196">
        <v>2.58</v>
      </c>
      <c r="H37" s="196">
        <v>2.58</v>
      </c>
      <c r="I37" s="196">
        <v>1.45</v>
      </c>
      <c r="J37" s="196">
        <v>1.45</v>
      </c>
      <c r="K37" s="196">
        <v>1.45</v>
      </c>
      <c r="L37" s="196">
        <v>1.45</v>
      </c>
      <c r="M37" s="197">
        <v>2.0099999999999998</v>
      </c>
      <c r="N37" s="196">
        <v>2.09</v>
      </c>
      <c r="O37" s="196">
        <v>2.09</v>
      </c>
      <c r="P37" s="196">
        <v>0.16</v>
      </c>
    </row>
    <row r="38" spans="1:16" x14ac:dyDescent="0.2">
      <c r="A38" s="5">
        <v>31</v>
      </c>
      <c r="B38" s="196">
        <v>1.76</v>
      </c>
      <c r="C38" s="196">
        <v>1.76</v>
      </c>
      <c r="D38" s="196">
        <v>1.76</v>
      </c>
      <c r="E38" s="196">
        <v>1.76</v>
      </c>
      <c r="F38" s="197">
        <v>2.62</v>
      </c>
      <c r="G38" s="196">
        <v>2.73</v>
      </c>
      <c r="H38" s="196">
        <v>2.73</v>
      </c>
      <c r="I38" s="196">
        <v>1.59</v>
      </c>
      <c r="J38" s="196">
        <v>1.59</v>
      </c>
      <c r="K38" s="196">
        <v>1.59</v>
      </c>
      <c r="L38" s="196">
        <v>1.59</v>
      </c>
      <c r="M38" s="197">
        <v>2.23</v>
      </c>
      <c r="N38" s="196">
        <v>2.3199999999999998</v>
      </c>
      <c r="O38" s="196">
        <v>2.3199999999999998</v>
      </c>
      <c r="P38" s="196">
        <v>0.18</v>
      </c>
    </row>
    <row r="39" spans="1:16" x14ac:dyDescent="0.2">
      <c r="A39" s="5">
        <v>32</v>
      </c>
      <c r="B39" s="196">
        <v>1.81</v>
      </c>
      <c r="C39" s="196">
        <v>1.81</v>
      </c>
      <c r="D39" s="196">
        <v>1.81</v>
      </c>
      <c r="E39" s="196">
        <v>1.81</v>
      </c>
      <c r="F39" s="197">
        <v>2.7</v>
      </c>
      <c r="G39" s="196">
        <v>2.81</v>
      </c>
      <c r="H39" s="196">
        <v>2.81</v>
      </c>
      <c r="I39" s="196">
        <v>1.63</v>
      </c>
      <c r="J39" s="196">
        <v>1.63</v>
      </c>
      <c r="K39" s="196">
        <v>1.63</v>
      </c>
      <c r="L39" s="196">
        <v>1.63</v>
      </c>
      <c r="M39" s="197">
        <v>2.29</v>
      </c>
      <c r="N39" s="196">
        <v>2.39</v>
      </c>
      <c r="O39" s="196">
        <v>2.39</v>
      </c>
      <c r="P39" s="196">
        <v>0.2</v>
      </c>
    </row>
    <row r="40" spans="1:16" x14ac:dyDescent="0.2">
      <c r="A40" s="5">
        <v>33</v>
      </c>
      <c r="B40" s="196">
        <v>1.87</v>
      </c>
      <c r="C40" s="196">
        <v>1.87</v>
      </c>
      <c r="D40" s="196">
        <v>1.87</v>
      </c>
      <c r="E40" s="196">
        <v>1.87</v>
      </c>
      <c r="F40" s="197">
        <v>2.76</v>
      </c>
      <c r="G40" s="196">
        <v>2.88</v>
      </c>
      <c r="H40" s="196">
        <v>2.88</v>
      </c>
      <c r="I40" s="196">
        <v>1.68</v>
      </c>
      <c r="J40" s="196">
        <v>1.68</v>
      </c>
      <c r="K40" s="196">
        <v>1.68</v>
      </c>
      <c r="L40" s="196">
        <v>1.68</v>
      </c>
      <c r="M40" s="197">
        <v>2.38</v>
      </c>
      <c r="N40" s="196">
        <v>2.48</v>
      </c>
      <c r="O40" s="196">
        <v>2.48</v>
      </c>
      <c r="P40" s="196">
        <v>0.22</v>
      </c>
    </row>
    <row r="41" spans="1:16" x14ac:dyDescent="0.2">
      <c r="A41" s="5">
        <v>34</v>
      </c>
      <c r="B41" s="196">
        <v>1.92</v>
      </c>
      <c r="C41" s="196">
        <v>1.92</v>
      </c>
      <c r="D41" s="196">
        <v>1.92</v>
      </c>
      <c r="E41" s="196">
        <v>1.92</v>
      </c>
      <c r="F41" s="197">
        <v>2.86</v>
      </c>
      <c r="G41" s="196">
        <v>2.98</v>
      </c>
      <c r="H41" s="196">
        <v>2.98</v>
      </c>
      <c r="I41" s="196">
        <v>1.73</v>
      </c>
      <c r="J41" s="196">
        <v>1.73</v>
      </c>
      <c r="K41" s="196">
        <v>1.73</v>
      </c>
      <c r="L41" s="196">
        <v>1.73</v>
      </c>
      <c r="M41" s="197">
        <v>2.4700000000000002</v>
      </c>
      <c r="N41" s="196">
        <v>2.57</v>
      </c>
      <c r="O41" s="196">
        <v>2.57</v>
      </c>
      <c r="P41" s="196">
        <v>0.24</v>
      </c>
    </row>
    <row r="42" spans="1:16" x14ac:dyDescent="0.2">
      <c r="A42" s="5">
        <v>35</v>
      </c>
      <c r="B42" s="196">
        <v>1.98</v>
      </c>
      <c r="C42" s="196">
        <v>1.98</v>
      </c>
      <c r="D42" s="196">
        <v>1.98</v>
      </c>
      <c r="E42" s="196">
        <v>1.98</v>
      </c>
      <c r="F42" s="197">
        <v>2.97</v>
      </c>
      <c r="G42" s="196">
        <v>3.1</v>
      </c>
      <c r="H42" s="196">
        <v>3.1</v>
      </c>
      <c r="I42" s="196">
        <v>1.78</v>
      </c>
      <c r="J42" s="196">
        <v>1.78</v>
      </c>
      <c r="K42" s="196">
        <v>1.78</v>
      </c>
      <c r="L42" s="196">
        <v>1.78</v>
      </c>
      <c r="M42" s="197">
        <v>2.56</v>
      </c>
      <c r="N42" s="196">
        <v>2.67</v>
      </c>
      <c r="O42" s="196">
        <v>2.67</v>
      </c>
      <c r="P42" s="196">
        <v>0.26</v>
      </c>
    </row>
    <row r="43" spans="1:16" x14ac:dyDescent="0.2">
      <c r="A43" s="5">
        <v>36</v>
      </c>
      <c r="B43" s="196">
        <v>2.0099999999999998</v>
      </c>
      <c r="C43" s="196">
        <v>2.0099999999999998</v>
      </c>
      <c r="D43" s="196">
        <v>2.0099999999999998</v>
      </c>
      <c r="E43" s="196">
        <v>2.0099999999999998</v>
      </c>
      <c r="F43" s="197">
        <v>3.02</v>
      </c>
      <c r="G43" s="196">
        <v>3.34</v>
      </c>
      <c r="H43" s="196">
        <v>3.34</v>
      </c>
      <c r="I43" s="196">
        <v>1.81</v>
      </c>
      <c r="J43" s="196">
        <v>1.81</v>
      </c>
      <c r="K43" s="196">
        <v>1.81</v>
      </c>
      <c r="L43" s="196">
        <v>1.81</v>
      </c>
      <c r="M43" s="197">
        <v>2.72</v>
      </c>
      <c r="N43" s="196">
        <v>2.86</v>
      </c>
      <c r="O43" s="196">
        <v>2.86</v>
      </c>
      <c r="P43" s="196">
        <v>0.28000000000000003</v>
      </c>
    </row>
    <row r="44" spans="1:16" x14ac:dyDescent="0.2">
      <c r="A44" s="5">
        <v>37</v>
      </c>
      <c r="B44" s="196">
        <v>2.0499999999999998</v>
      </c>
      <c r="C44" s="196">
        <v>2.0499999999999998</v>
      </c>
      <c r="D44" s="196">
        <v>2.0499999999999998</v>
      </c>
      <c r="E44" s="196">
        <v>2.0499999999999998</v>
      </c>
      <c r="F44" s="197">
        <v>3.08</v>
      </c>
      <c r="G44" s="196">
        <v>3.63</v>
      </c>
      <c r="H44" s="196">
        <v>3.63</v>
      </c>
      <c r="I44" s="196">
        <v>1.84</v>
      </c>
      <c r="J44" s="196">
        <v>1.84</v>
      </c>
      <c r="K44" s="196">
        <v>1.84</v>
      </c>
      <c r="L44" s="196">
        <v>1.84</v>
      </c>
      <c r="M44" s="197">
        <v>2.76</v>
      </c>
      <c r="N44" s="196">
        <v>3.08</v>
      </c>
      <c r="O44" s="196">
        <v>3.08</v>
      </c>
      <c r="P44" s="196">
        <v>0.3</v>
      </c>
    </row>
    <row r="45" spans="1:16" x14ac:dyDescent="0.2">
      <c r="A45" s="5">
        <v>38</v>
      </c>
      <c r="B45" s="196">
        <v>2.1</v>
      </c>
      <c r="C45" s="196">
        <v>2.1</v>
      </c>
      <c r="D45" s="196">
        <v>2.1</v>
      </c>
      <c r="E45" s="196">
        <v>2.1</v>
      </c>
      <c r="F45" s="197">
        <v>3.15</v>
      </c>
      <c r="G45" s="196">
        <v>3.94</v>
      </c>
      <c r="H45" s="196">
        <v>3.94</v>
      </c>
      <c r="I45" s="196">
        <v>1.89</v>
      </c>
      <c r="J45" s="196">
        <v>1.89</v>
      </c>
      <c r="K45" s="196">
        <v>1.89</v>
      </c>
      <c r="L45" s="196">
        <v>1.89</v>
      </c>
      <c r="M45" s="197">
        <v>2.84</v>
      </c>
      <c r="N45" s="196">
        <v>3.31</v>
      </c>
      <c r="O45" s="196">
        <v>3.31</v>
      </c>
      <c r="P45" s="196">
        <v>0.33</v>
      </c>
    </row>
    <row r="46" spans="1:16" x14ac:dyDescent="0.2">
      <c r="A46" s="5">
        <v>39</v>
      </c>
      <c r="B46" s="196">
        <v>2.2599999999999998</v>
      </c>
      <c r="C46" s="196">
        <v>2.2599999999999998</v>
      </c>
      <c r="D46" s="196">
        <v>2.2599999999999998</v>
      </c>
      <c r="E46" s="196">
        <v>2.2599999999999998</v>
      </c>
      <c r="F46" s="197">
        <v>3.39</v>
      </c>
      <c r="G46" s="196">
        <v>4.28</v>
      </c>
      <c r="H46" s="196">
        <v>4.28</v>
      </c>
      <c r="I46" s="196">
        <v>1.98</v>
      </c>
      <c r="J46" s="196">
        <v>1.98</v>
      </c>
      <c r="K46" s="196">
        <v>1.98</v>
      </c>
      <c r="L46" s="196">
        <v>1.98</v>
      </c>
      <c r="M46" s="197">
        <v>2.97</v>
      </c>
      <c r="N46" s="196">
        <v>3.58</v>
      </c>
      <c r="O46" s="196">
        <v>3.58</v>
      </c>
      <c r="P46" s="196">
        <v>0.36</v>
      </c>
    </row>
    <row r="47" spans="1:16" x14ac:dyDescent="0.2">
      <c r="A47" s="5">
        <v>40</v>
      </c>
      <c r="B47" s="196">
        <v>2.4300000000000002</v>
      </c>
      <c r="C47" s="196">
        <v>2.4300000000000002</v>
      </c>
      <c r="D47" s="196">
        <v>2.4300000000000002</v>
      </c>
      <c r="E47" s="196">
        <v>2.4300000000000002</v>
      </c>
      <c r="F47" s="197">
        <v>3.65</v>
      </c>
      <c r="G47" s="196">
        <v>4.68</v>
      </c>
      <c r="H47" s="196">
        <v>4.68</v>
      </c>
      <c r="I47" s="196">
        <v>2.0699999999999998</v>
      </c>
      <c r="J47" s="196">
        <v>2.0699999999999998</v>
      </c>
      <c r="K47" s="196">
        <v>2.0699999999999998</v>
      </c>
      <c r="L47" s="196">
        <v>2.0699999999999998</v>
      </c>
      <c r="M47" s="197">
        <v>3.11</v>
      </c>
      <c r="N47" s="196">
        <v>3.87</v>
      </c>
      <c r="O47" s="196">
        <v>3.87</v>
      </c>
      <c r="P47" s="196">
        <v>0.4</v>
      </c>
    </row>
    <row r="48" spans="1:16" x14ac:dyDescent="0.2">
      <c r="A48" s="5">
        <v>41</v>
      </c>
      <c r="B48" s="196">
        <v>2.5299999999999998</v>
      </c>
      <c r="C48" s="196">
        <v>2.5299999999999998</v>
      </c>
      <c r="D48" s="196">
        <v>2.5299999999999998</v>
      </c>
      <c r="E48" s="196">
        <v>2.5299999999999998</v>
      </c>
      <c r="F48" s="197">
        <v>3.8</v>
      </c>
      <c r="G48" s="196">
        <v>4.8600000000000003</v>
      </c>
      <c r="H48" s="196">
        <v>4.8600000000000003</v>
      </c>
      <c r="I48" s="196">
        <v>2.13</v>
      </c>
      <c r="J48" s="196">
        <v>2.13</v>
      </c>
      <c r="K48" s="196">
        <v>2.13</v>
      </c>
      <c r="L48" s="196">
        <v>2.13</v>
      </c>
      <c r="M48" s="197">
        <v>3.2</v>
      </c>
      <c r="N48" s="196">
        <v>3.96</v>
      </c>
      <c r="O48" s="196">
        <v>3.96</v>
      </c>
      <c r="P48" s="196">
        <v>0.45</v>
      </c>
    </row>
    <row r="49" spans="1:16" x14ac:dyDescent="0.2">
      <c r="A49" s="5">
        <v>42</v>
      </c>
      <c r="B49" s="196">
        <v>2.71</v>
      </c>
      <c r="C49" s="196">
        <v>2.71</v>
      </c>
      <c r="D49" s="196">
        <v>2.71</v>
      </c>
      <c r="E49" s="196">
        <v>2.71</v>
      </c>
      <c r="F49" s="197">
        <v>4.07</v>
      </c>
      <c r="G49" s="196">
        <v>5.32</v>
      </c>
      <c r="H49" s="196">
        <v>5.32</v>
      </c>
      <c r="I49" s="196">
        <v>2.25</v>
      </c>
      <c r="J49" s="196">
        <v>2.25</v>
      </c>
      <c r="K49" s="196">
        <v>2.25</v>
      </c>
      <c r="L49" s="196">
        <v>2.25</v>
      </c>
      <c r="M49" s="197">
        <v>3.38</v>
      </c>
      <c r="N49" s="196">
        <v>4.04</v>
      </c>
      <c r="O49" s="196">
        <v>4.04</v>
      </c>
      <c r="P49" s="196">
        <v>0.51</v>
      </c>
    </row>
    <row r="50" spans="1:16" x14ac:dyDescent="0.2">
      <c r="A50" s="5">
        <v>43</v>
      </c>
      <c r="B50" s="196">
        <v>2.91</v>
      </c>
      <c r="C50" s="196">
        <v>2.91</v>
      </c>
      <c r="D50" s="196">
        <v>2.91</v>
      </c>
      <c r="E50" s="196">
        <v>2.91</v>
      </c>
      <c r="F50" s="197">
        <v>4.37</v>
      </c>
      <c r="G50" s="196">
        <v>5.81</v>
      </c>
      <c r="H50" s="196">
        <v>5.81</v>
      </c>
      <c r="I50" s="196">
        <v>2.37</v>
      </c>
      <c r="J50" s="196">
        <v>2.37</v>
      </c>
      <c r="K50" s="196">
        <v>2.37</v>
      </c>
      <c r="L50" s="196">
        <v>2.37</v>
      </c>
      <c r="M50" s="197">
        <v>3.56</v>
      </c>
      <c r="N50" s="196">
        <v>4.29</v>
      </c>
      <c r="O50" s="196">
        <v>4.29</v>
      </c>
      <c r="P50" s="196">
        <v>0.57999999999999996</v>
      </c>
    </row>
    <row r="51" spans="1:16" x14ac:dyDescent="0.2">
      <c r="A51" s="5">
        <v>44</v>
      </c>
      <c r="B51" s="196">
        <v>3.13</v>
      </c>
      <c r="C51" s="196">
        <v>3.13</v>
      </c>
      <c r="D51" s="196">
        <v>3.13</v>
      </c>
      <c r="E51" s="196">
        <v>3.13</v>
      </c>
      <c r="F51" s="197">
        <v>4.7</v>
      </c>
      <c r="G51" s="196">
        <v>6.33</v>
      </c>
      <c r="H51" s="196">
        <v>6.33</v>
      </c>
      <c r="I51" s="196">
        <v>2.5099999999999998</v>
      </c>
      <c r="J51" s="196">
        <v>2.5099999999999998</v>
      </c>
      <c r="K51" s="196">
        <v>2.5099999999999998</v>
      </c>
      <c r="L51" s="196">
        <v>2.5099999999999998</v>
      </c>
      <c r="M51" s="197">
        <v>3.77</v>
      </c>
      <c r="N51" s="196">
        <v>4.6399999999999997</v>
      </c>
      <c r="O51" s="196">
        <v>4.6399999999999997</v>
      </c>
      <c r="P51" s="196">
        <v>0.66</v>
      </c>
    </row>
    <row r="52" spans="1:16" x14ac:dyDescent="0.2">
      <c r="A52" s="5">
        <v>45</v>
      </c>
      <c r="B52" s="196">
        <v>3.38</v>
      </c>
      <c r="C52" s="196">
        <v>3.38</v>
      </c>
      <c r="D52" s="196">
        <v>3.38</v>
      </c>
      <c r="E52" s="196">
        <v>3.38</v>
      </c>
      <c r="F52" s="197">
        <v>5.07</v>
      </c>
      <c r="G52" s="196">
        <v>6.9</v>
      </c>
      <c r="H52" s="196">
        <v>6.9</v>
      </c>
      <c r="I52" s="196">
        <v>2.66</v>
      </c>
      <c r="J52" s="196">
        <v>2.66</v>
      </c>
      <c r="K52" s="196">
        <v>2.66</v>
      </c>
      <c r="L52" s="196">
        <v>2.66</v>
      </c>
      <c r="M52" s="197">
        <v>3.99</v>
      </c>
      <c r="N52" s="196">
        <v>5.01</v>
      </c>
      <c r="O52" s="196">
        <v>5.01</v>
      </c>
      <c r="P52" s="196">
        <v>0.75</v>
      </c>
    </row>
    <row r="53" spans="1:16" x14ac:dyDescent="0.2">
      <c r="A53" s="5">
        <v>46</v>
      </c>
      <c r="B53" s="196">
        <v>3.64</v>
      </c>
      <c r="C53" s="196">
        <v>3.64</v>
      </c>
      <c r="D53" s="196">
        <v>3.64</v>
      </c>
      <c r="E53" s="196">
        <v>3.64</v>
      </c>
      <c r="F53" s="197">
        <v>5.46</v>
      </c>
      <c r="G53" s="196">
        <v>7.46</v>
      </c>
      <c r="H53" s="196">
        <v>7.46</v>
      </c>
      <c r="I53" s="196">
        <v>2.85</v>
      </c>
      <c r="J53" s="196">
        <v>2.85</v>
      </c>
      <c r="K53" s="196">
        <v>2.85</v>
      </c>
      <c r="L53" s="196">
        <v>2.85</v>
      </c>
      <c r="M53" s="197">
        <v>4.28</v>
      </c>
      <c r="N53" s="196">
        <v>5.41</v>
      </c>
      <c r="O53" s="196">
        <v>5.41</v>
      </c>
      <c r="P53" s="196">
        <v>0.86</v>
      </c>
    </row>
    <row r="54" spans="1:16" x14ac:dyDescent="0.2">
      <c r="A54" s="5">
        <v>47</v>
      </c>
      <c r="B54" s="196">
        <v>3.91</v>
      </c>
      <c r="C54" s="196">
        <v>3.91</v>
      </c>
      <c r="D54" s="196">
        <v>3.91</v>
      </c>
      <c r="E54" s="196">
        <v>3.91</v>
      </c>
      <c r="F54" s="197">
        <v>5.87</v>
      </c>
      <c r="G54" s="196">
        <v>8.08</v>
      </c>
      <c r="H54" s="196">
        <v>8.08</v>
      </c>
      <c r="I54" s="196">
        <v>3.05</v>
      </c>
      <c r="J54" s="196">
        <v>3.05</v>
      </c>
      <c r="K54" s="196">
        <v>3.05</v>
      </c>
      <c r="L54" s="196">
        <v>3.05</v>
      </c>
      <c r="M54" s="197">
        <v>4.58</v>
      </c>
      <c r="N54" s="196">
        <v>5.84</v>
      </c>
      <c r="O54" s="196">
        <v>5.84</v>
      </c>
      <c r="P54" s="196">
        <v>1</v>
      </c>
    </row>
    <row r="55" spans="1:16" x14ac:dyDescent="0.2">
      <c r="A55" s="5">
        <v>48</v>
      </c>
      <c r="B55" s="196">
        <v>4.21</v>
      </c>
      <c r="C55" s="196">
        <v>4.21</v>
      </c>
      <c r="D55" s="196">
        <v>4.21</v>
      </c>
      <c r="E55" s="196">
        <v>4.21</v>
      </c>
      <c r="F55" s="197">
        <v>6.32</v>
      </c>
      <c r="G55" s="196">
        <v>8.76</v>
      </c>
      <c r="H55" s="196">
        <v>8.76</v>
      </c>
      <c r="I55" s="196">
        <v>3.26</v>
      </c>
      <c r="J55" s="196">
        <v>3.26</v>
      </c>
      <c r="K55" s="196">
        <v>3.26</v>
      </c>
      <c r="L55" s="196">
        <v>3.26</v>
      </c>
      <c r="M55" s="197">
        <v>4.8899999999999997</v>
      </c>
      <c r="N55" s="196">
        <v>6.28</v>
      </c>
      <c r="O55" s="196">
        <v>6.28</v>
      </c>
      <c r="P55" s="196">
        <v>1.17</v>
      </c>
    </row>
    <row r="56" spans="1:16" x14ac:dyDescent="0.2">
      <c r="A56" s="5">
        <v>49</v>
      </c>
      <c r="B56" s="196">
        <v>4.55</v>
      </c>
      <c r="C56" s="196">
        <v>4.55</v>
      </c>
      <c r="D56" s="196">
        <v>4.55</v>
      </c>
      <c r="E56" s="196">
        <v>4.55</v>
      </c>
      <c r="F56" s="197">
        <v>6.83</v>
      </c>
      <c r="G56" s="196">
        <v>9.5299999999999994</v>
      </c>
      <c r="H56" s="196">
        <v>9.5299999999999994</v>
      </c>
      <c r="I56" s="196">
        <v>3.48</v>
      </c>
      <c r="J56" s="196">
        <v>3.48</v>
      </c>
      <c r="K56" s="196">
        <v>3.48</v>
      </c>
      <c r="L56" s="196">
        <v>3.48</v>
      </c>
      <c r="M56" s="197">
        <v>5.22</v>
      </c>
      <c r="N56" s="196">
        <v>6.73</v>
      </c>
      <c r="O56" s="196">
        <v>6.73</v>
      </c>
      <c r="P56" s="196">
        <v>1.38</v>
      </c>
    </row>
    <row r="57" spans="1:16" x14ac:dyDescent="0.2">
      <c r="A57" s="5">
        <v>50</v>
      </c>
      <c r="B57" s="196">
        <v>4.9400000000000004</v>
      </c>
      <c r="C57" s="196">
        <v>4.9400000000000004</v>
      </c>
      <c r="D57" s="196">
        <v>4.9400000000000004</v>
      </c>
      <c r="E57" s="196">
        <v>4.9400000000000004</v>
      </c>
      <c r="F57" s="197">
        <v>7.41</v>
      </c>
      <c r="G57" s="196">
        <v>10.39</v>
      </c>
      <c r="H57" s="196">
        <v>10.39</v>
      </c>
      <c r="I57" s="196">
        <v>3.72</v>
      </c>
      <c r="J57" s="196">
        <v>3.72</v>
      </c>
      <c r="K57" s="196">
        <v>3.72</v>
      </c>
      <c r="L57" s="196">
        <v>3.72</v>
      </c>
      <c r="M57" s="197">
        <v>5.58</v>
      </c>
      <c r="N57" s="196">
        <v>7.2</v>
      </c>
      <c r="O57" s="196">
        <v>7.2</v>
      </c>
      <c r="P57" s="196">
        <v>1.63</v>
      </c>
    </row>
    <row r="58" spans="1:16" x14ac:dyDescent="0.2">
      <c r="A58" s="5">
        <v>51</v>
      </c>
      <c r="B58" s="196">
        <v>5.04</v>
      </c>
      <c r="C58" s="196">
        <v>5.04</v>
      </c>
      <c r="D58" s="196">
        <v>5.04</v>
      </c>
      <c r="E58" s="196">
        <v>5.04</v>
      </c>
      <c r="F58" s="197">
        <v>7.56</v>
      </c>
      <c r="G58" s="196">
        <v>11.32</v>
      </c>
      <c r="H58" s="196">
        <v>11.32</v>
      </c>
      <c r="I58" s="196">
        <v>3.79</v>
      </c>
      <c r="J58" s="196">
        <v>3.79</v>
      </c>
      <c r="K58" s="196">
        <v>3.79</v>
      </c>
      <c r="L58" s="196">
        <v>3.79</v>
      </c>
      <c r="M58" s="197">
        <v>5.69</v>
      </c>
      <c r="N58" s="196">
        <v>7.68</v>
      </c>
      <c r="O58" s="196">
        <v>7.68</v>
      </c>
      <c r="P58" s="196">
        <v>1.92</v>
      </c>
    </row>
    <row r="59" spans="1:16" x14ac:dyDescent="0.2">
      <c r="A59" s="5">
        <v>52</v>
      </c>
      <c r="B59" s="196">
        <v>5.14</v>
      </c>
      <c r="C59" s="196">
        <v>5.14</v>
      </c>
      <c r="D59" s="196">
        <v>5.14</v>
      </c>
      <c r="E59" s="196">
        <v>5.14</v>
      </c>
      <c r="F59" s="197">
        <v>7.71</v>
      </c>
      <c r="G59" s="196">
        <v>12.3</v>
      </c>
      <c r="H59" s="196">
        <v>12.3</v>
      </c>
      <c r="I59" s="196">
        <v>3.87</v>
      </c>
      <c r="J59" s="196">
        <v>3.87</v>
      </c>
      <c r="K59" s="196">
        <v>3.87</v>
      </c>
      <c r="L59" s="196">
        <v>3.87</v>
      </c>
      <c r="M59" s="197">
        <v>5.81</v>
      </c>
      <c r="N59" s="196">
        <v>8.16</v>
      </c>
      <c r="O59" s="196">
        <v>8.16</v>
      </c>
      <c r="P59" s="196">
        <v>2.25</v>
      </c>
    </row>
    <row r="60" spans="1:16" x14ac:dyDescent="0.2">
      <c r="A60" s="5">
        <v>53</v>
      </c>
      <c r="B60" s="196">
        <v>5.24</v>
      </c>
      <c r="C60" s="196">
        <v>5.24</v>
      </c>
      <c r="D60" s="196">
        <v>5.24</v>
      </c>
      <c r="E60" s="196">
        <v>5.24</v>
      </c>
      <c r="F60" s="197">
        <v>7.86</v>
      </c>
      <c r="G60" s="196">
        <v>13.35</v>
      </c>
      <c r="H60" s="196">
        <v>13.35</v>
      </c>
      <c r="I60" s="196">
        <v>3.95</v>
      </c>
      <c r="J60" s="196">
        <v>3.95</v>
      </c>
      <c r="K60" s="196">
        <v>3.95</v>
      </c>
      <c r="L60" s="196">
        <v>3.95</v>
      </c>
      <c r="M60" s="197">
        <v>5.93</v>
      </c>
      <c r="N60" s="196">
        <v>8.66</v>
      </c>
      <c r="O60" s="196">
        <v>8.66</v>
      </c>
      <c r="P60" s="196">
        <v>2.62</v>
      </c>
    </row>
    <row r="61" spans="1:16" x14ac:dyDescent="0.2">
      <c r="A61" s="5">
        <v>54</v>
      </c>
      <c r="B61" s="196">
        <v>5.46</v>
      </c>
      <c r="C61" s="196">
        <v>5.46</v>
      </c>
      <c r="D61" s="196">
        <v>5.46</v>
      </c>
      <c r="E61" s="196">
        <v>5.46</v>
      </c>
      <c r="F61" s="197">
        <v>8.19</v>
      </c>
      <c r="G61" s="196">
        <v>14.44</v>
      </c>
      <c r="H61" s="196">
        <v>14.44</v>
      </c>
      <c r="I61" s="196">
        <v>4.03</v>
      </c>
      <c r="J61" s="196">
        <v>4.03</v>
      </c>
      <c r="K61" s="196">
        <v>4.03</v>
      </c>
      <c r="L61" s="196">
        <v>4.03</v>
      </c>
      <c r="M61" s="197">
        <v>6.05</v>
      </c>
      <c r="N61" s="196">
        <v>9.17</v>
      </c>
      <c r="O61" s="196">
        <v>9.17</v>
      </c>
      <c r="P61" s="196">
        <v>3.04</v>
      </c>
    </row>
    <row r="62" spans="1:16" x14ac:dyDescent="0.2">
      <c r="A62" s="5">
        <v>55</v>
      </c>
      <c r="B62" s="196">
        <v>5.91</v>
      </c>
      <c r="C62" s="196">
        <v>5.91</v>
      </c>
      <c r="D62" s="196">
        <v>5.91</v>
      </c>
      <c r="E62" s="196">
        <v>5.91</v>
      </c>
      <c r="F62" s="197">
        <v>8.8699999999999992</v>
      </c>
      <c r="G62" s="196">
        <v>15.58</v>
      </c>
      <c r="H62" s="196">
        <v>15.58</v>
      </c>
      <c r="I62" s="196">
        <v>4.1100000000000003</v>
      </c>
      <c r="J62" s="196">
        <v>4.1100000000000003</v>
      </c>
      <c r="K62" s="196">
        <v>4.1100000000000003</v>
      </c>
      <c r="L62" s="196">
        <v>4.1100000000000003</v>
      </c>
      <c r="M62" s="197">
        <v>6.17</v>
      </c>
      <c r="N62" s="196">
        <v>9.7100000000000009</v>
      </c>
      <c r="O62" s="196">
        <v>9.7100000000000009</v>
      </c>
      <c r="P62" s="196">
        <v>3.52</v>
      </c>
    </row>
    <row r="63" spans="1:16" x14ac:dyDescent="0.2">
      <c r="A63" s="5">
        <v>56</v>
      </c>
      <c r="B63" s="196">
        <v>6.57</v>
      </c>
      <c r="C63" s="196">
        <v>6.57</v>
      </c>
      <c r="D63" s="196">
        <v>6.57</v>
      </c>
      <c r="E63" s="196">
        <v>6.57</v>
      </c>
      <c r="F63" s="197">
        <v>9.86</v>
      </c>
      <c r="G63" s="196">
        <v>17.7</v>
      </c>
      <c r="H63" s="196">
        <v>17.7</v>
      </c>
      <c r="I63" s="196">
        <v>4.38</v>
      </c>
      <c r="J63" s="196">
        <v>4.38</v>
      </c>
      <c r="K63" s="196">
        <v>4.38</v>
      </c>
      <c r="L63" s="196">
        <v>4.38</v>
      </c>
      <c r="M63" s="197">
        <v>6.57</v>
      </c>
      <c r="N63" s="196">
        <v>10.6</v>
      </c>
      <c r="O63" s="196">
        <v>10.6</v>
      </c>
      <c r="P63" s="6" t="s">
        <v>33</v>
      </c>
    </row>
    <row r="64" spans="1:16" x14ac:dyDescent="0.2">
      <c r="A64" s="5">
        <v>57</v>
      </c>
      <c r="B64" s="196">
        <v>7.31</v>
      </c>
      <c r="C64" s="196">
        <v>7.31</v>
      </c>
      <c r="D64" s="196">
        <v>7.31</v>
      </c>
      <c r="E64" s="196">
        <v>7.31</v>
      </c>
      <c r="F64" s="197">
        <v>10.97</v>
      </c>
      <c r="G64" s="196">
        <v>20.05</v>
      </c>
      <c r="H64" s="196">
        <v>20.05</v>
      </c>
      <c r="I64" s="196">
        <v>4.91</v>
      </c>
      <c r="J64" s="196">
        <v>4.91</v>
      </c>
      <c r="K64" s="196">
        <v>4.91</v>
      </c>
      <c r="L64" s="196">
        <v>4.91</v>
      </c>
      <c r="M64" s="197">
        <v>7.37</v>
      </c>
      <c r="N64" s="196">
        <v>11.58</v>
      </c>
      <c r="O64" s="196">
        <v>11.58</v>
      </c>
      <c r="P64" s="6" t="s">
        <v>33</v>
      </c>
    </row>
    <row r="65" spans="1:16" x14ac:dyDescent="0.2">
      <c r="A65" s="5">
        <v>58</v>
      </c>
      <c r="B65" s="196">
        <v>8.1300000000000008</v>
      </c>
      <c r="C65" s="196">
        <v>8.1300000000000008</v>
      </c>
      <c r="D65" s="196">
        <v>8.1300000000000008</v>
      </c>
      <c r="E65" s="196">
        <v>8.1300000000000008</v>
      </c>
      <c r="F65" s="197">
        <v>12.2</v>
      </c>
      <c r="G65" s="196">
        <v>22.66</v>
      </c>
      <c r="H65" s="196">
        <v>22.66</v>
      </c>
      <c r="I65" s="196">
        <v>5.48</v>
      </c>
      <c r="J65" s="196">
        <v>5.48</v>
      </c>
      <c r="K65" s="196">
        <v>5.48</v>
      </c>
      <c r="L65" s="196">
        <v>5.48</v>
      </c>
      <c r="M65" s="197">
        <v>8.2200000000000006</v>
      </c>
      <c r="N65" s="196">
        <v>12.67</v>
      </c>
      <c r="O65" s="196">
        <v>12.67</v>
      </c>
      <c r="P65" s="6" t="s">
        <v>33</v>
      </c>
    </row>
    <row r="66" spans="1:16" x14ac:dyDescent="0.2">
      <c r="A66" s="5">
        <v>59</v>
      </c>
      <c r="B66" s="196">
        <v>9.0500000000000007</v>
      </c>
      <c r="C66" s="196">
        <v>9.0500000000000007</v>
      </c>
      <c r="D66" s="196">
        <v>9.0500000000000007</v>
      </c>
      <c r="E66" s="196">
        <v>9.0500000000000007</v>
      </c>
      <c r="F66" s="197">
        <v>13.58</v>
      </c>
      <c r="G66" s="196">
        <v>25.58</v>
      </c>
      <c r="H66" s="196">
        <v>25.58</v>
      </c>
      <c r="I66" s="196">
        <v>6.11</v>
      </c>
      <c r="J66" s="196">
        <v>6.11</v>
      </c>
      <c r="K66" s="196">
        <v>6.11</v>
      </c>
      <c r="L66" s="196">
        <v>6.11</v>
      </c>
      <c r="M66" s="197">
        <v>9.17</v>
      </c>
      <c r="N66" s="196">
        <v>13.84</v>
      </c>
      <c r="O66" s="196">
        <v>13.84</v>
      </c>
      <c r="P66" s="6" t="s">
        <v>33</v>
      </c>
    </row>
    <row r="67" spans="1:16" x14ac:dyDescent="0.2">
      <c r="A67" s="5">
        <v>60</v>
      </c>
      <c r="B67" s="196">
        <v>10.07</v>
      </c>
      <c r="C67" s="196">
        <v>10.07</v>
      </c>
      <c r="D67" s="196">
        <v>10.07</v>
      </c>
      <c r="E67" s="196">
        <v>10.07</v>
      </c>
      <c r="F67" s="197">
        <v>15.11</v>
      </c>
      <c r="G67" s="196">
        <v>28.82</v>
      </c>
      <c r="H67" s="196">
        <v>28.82</v>
      </c>
      <c r="I67" s="196">
        <v>6.81</v>
      </c>
      <c r="J67" s="196">
        <v>6.81</v>
      </c>
      <c r="K67" s="196">
        <v>6.81</v>
      </c>
      <c r="L67" s="196">
        <v>6.81</v>
      </c>
      <c r="M67" s="197">
        <v>10.220000000000001</v>
      </c>
      <c r="N67" s="196">
        <v>15.12</v>
      </c>
      <c r="O67" s="196">
        <v>15.12</v>
      </c>
      <c r="P67" s="6" t="s">
        <v>33</v>
      </c>
    </row>
    <row r="68" spans="1:16" x14ac:dyDescent="0.2">
      <c r="A68" s="5">
        <v>61</v>
      </c>
      <c r="B68" s="196">
        <v>11.21</v>
      </c>
      <c r="C68" s="196">
        <v>11.21</v>
      </c>
      <c r="D68" s="196">
        <v>11.21</v>
      </c>
      <c r="E68" s="196">
        <v>11.21</v>
      </c>
      <c r="F68" s="197">
        <v>16.82</v>
      </c>
      <c r="G68" s="196">
        <v>32.409999999999997</v>
      </c>
      <c r="H68" s="196">
        <v>32.409999999999997</v>
      </c>
      <c r="I68" s="196">
        <v>7.37</v>
      </c>
      <c r="J68" s="196">
        <v>7.37</v>
      </c>
      <c r="K68" s="196">
        <v>7.37</v>
      </c>
      <c r="L68" s="196">
        <v>7.37</v>
      </c>
      <c r="M68" s="197">
        <v>11.06</v>
      </c>
      <c r="N68" s="196">
        <v>16.510000000000002</v>
      </c>
      <c r="O68" s="196">
        <v>16.510000000000002</v>
      </c>
      <c r="P68" s="6" t="s">
        <v>33</v>
      </c>
    </row>
    <row r="69" spans="1:16" x14ac:dyDescent="0.2">
      <c r="A69" s="5">
        <v>62</v>
      </c>
      <c r="B69" s="196">
        <v>12.46</v>
      </c>
      <c r="C69" s="196">
        <v>12.46</v>
      </c>
      <c r="D69" s="196">
        <v>12.46</v>
      </c>
      <c r="E69" s="196">
        <v>12.46</v>
      </c>
      <c r="F69" s="197">
        <v>18.690000000000001</v>
      </c>
      <c r="G69" s="196">
        <v>36.35</v>
      </c>
      <c r="H69" s="196">
        <v>36.35</v>
      </c>
      <c r="I69" s="196">
        <v>8.2200000000000006</v>
      </c>
      <c r="J69" s="196">
        <v>8.2200000000000006</v>
      </c>
      <c r="K69" s="196">
        <v>8.2200000000000006</v>
      </c>
      <c r="L69" s="196">
        <v>8.2200000000000006</v>
      </c>
      <c r="M69" s="197">
        <v>12.33</v>
      </c>
      <c r="N69" s="196">
        <v>18.02</v>
      </c>
      <c r="O69" s="196">
        <v>18.02</v>
      </c>
      <c r="P69" s="6" t="s">
        <v>33</v>
      </c>
    </row>
    <row r="70" spans="1:16" x14ac:dyDescent="0.2">
      <c r="A70" s="5">
        <v>63</v>
      </c>
      <c r="B70" s="196">
        <v>13.86</v>
      </c>
      <c r="C70" s="196">
        <v>13.86</v>
      </c>
      <c r="D70" s="196">
        <v>13.86</v>
      </c>
      <c r="E70" s="196">
        <v>13.86</v>
      </c>
      <c r="F70" s="197">
        <v>20.79</v>
      </c>
      <c r="G70" s="196">
        <v>40.659999999999997</v>
      </c>
      <c r="H70" s="196">
        <v>40.659999999999997</v>
      </c>
      <c r="I70" s="196">
        <v>9.19</v>
      </c>
      <c r="J70" s="196">
        <v>9.19</v>
      </c>
      <c r="K70" s="196">
        <v>9.19</v>
      </c>
      <c r="L70" s="196">
        <v>9.19</v>
      </c>
      <c r="M70" s="197">
        <v>13.79</v>
      </c>
      <c r="N70" s="196">
        <v>19.670000000000002</v>
      </c>
      <c r="O70" s="196">
        <v>19.670000000000002</v>
      </c>
      <c r="P70" s="6" t="s">
        <v>33</v>
      </c>
    </row>
    <row r="71" spans="1:16" x14ac:dyDescent="0.2">
      <c r="A71" s="5">
        <v>64</v>
      </c>
      <c r="B71" s="196">
        <v>15.39</v>
      </c>
      <c r="C71" s="196">
        <v>15.39</v>
      </c>
      <c r="D71" s="196">
        <v>15.39</v>
      </c>
      <c r="E71" s="196">
        <v>15.39</v>
      </c>
      <c r="F71" s="197">
        <v>23.09</v>
      </c>
      <c r="G71" s="196">
        <v>45.4</v>
      </c>
      <c r="H71" s="196">
        <v>45.4</v>
      </c>
      <c r="I71" s="196">
        <v>10.26</v>
      </c>
      <c r="J71" s="196">
        <v>10.26</v>
      </c>
      <c r="K71" s="196">
        <v>10.26</v>
      </c>
      <c r="L71" s="196">
        <v>10.26</v>
      </c>
      <c r="M71" s="197">
        <v>15.39</v>
      </c>
      <c r="N71" s="196">
        <v>21.46</v>
      </c>
      <c r="O71" s="196">
        <v>21.46</v>
      </c>
      <c r="P71" s="6" t="s">
        <v>33</v>
      </c>
    </row>
    <row r="72" spans="1:16" x14ac:dyDescent="0.2">
      <c r="A72" s="5">
        <v>65</v>
      </c>
      <c r="B72" s="196">
        <v>17.100000000000001</v>
      </c>
      <c r="C72" s="196">
        <v>17.100000000000001</v>
      </c>
      <c r="D72" s="196">
        <v>17.100000000000001</v>
      </c>
      <c r="E72" s="196">
        <v>17.100000000000001</v>
      </c>
      <c r="F72" s="197">
        <v>25.65</v>
      </c>
      <c r="G72" s="196">
        <v>50.6</v>
      </c>
      <c r="H72" s="196">
        <v>50.6</v>
      </c>
      <c r="I72" s="196">
        <v>11.45</v>
      </c>
      <c r="J72" s="196">
        <v>11.45</v>
      </c>
      <c r="K72" s="196">
        <v>11.45</v>
      </c>
      <c r="L72" s="196">
        <v>11.45</v>
      </c>
      <c r="M72" s="197">
        <v>17.18</v>
      </c>
      <c r="N72" s="196">
        <v>23.41</v>
      </c>
      <c r="O72" s="196">
        <v>23.41</v>
      </c>
      <c r="P72" s="6" t="s">
        <v>33</v>
      </c>
    </row>
    <row r="73" spans="1:16" x14ac:dyDescent="0.2">
      <c r="A73" s="5">
        <v>66</v>
      </c>
      <c r="B73" s="6" t="s">
        <v>33</v>
      </c>
      <c r="C73" s="6" t="s">
        <v>33</v>
      </c>
      <c r="D73" s="6" t="s">
        <v>33</v>
      </c>
      <c r="E73" s="6" t="s">
        <v>33</v>
      </c>
      <c r="F73" s="6" t="s">
        <v>33</v>
      </c>
      <c r="G73" s="6" t="s">
        <v>33</v>
      </c>
      <c r="H73" s="6" t="s">
        <v>33</v>
      </c>
      <c r="I73" s="6" t="s">
        <v>33</v>
      </c>
      <c r="J73" s="6" t="s">
        <v>33</v>
      </c>
      <c r="K73" s="6" t="s">
        <v>33</v>
      </c>
      <c r="L73" s="6" t="s">
        <v>33</v>
      </c>
      <c r="M73" s="6" t="s">
        <v>33</v>
      </c>
      <c r="N73" s="6" t="s">
        <v>33</v>
      </c>
      <c r="O73" s="6" t="s">
        <v>33</v>
      </c>
      <c r="P73" s="6" t="s">
        <v>33</v>
      </c>
    </row>
    <row r="74" spans="1:16" x14ac:dyDescent="0.2">
      <c r="A74" s="5">
        <v>67</v>
      </c>
      <c r="B74" s="6" t="s">
        <v>33</v>
      </c>
      <c r="C74" s="6" t="s">
        <v>33</v>
      </c>
      <c r="D74" s="6" t="s">
        <v>33</v>
      </c>
      <c r="E74" s="6" t="s">
        <v>33</v>
      </c>
      <c r="F74" s="6" t="s">
        <v>33</v>
      </c>
      <c r="G74" s="6" t="s">
        <v>33</v>
      </c>
      <c r="H74" s="6" t="s">
        <v>33</v>
      </c>
      <c r="I74" s="6" t="s">
        <v>33</v>
      </c>
      <c r="J74" s="6" t="s">
        <v>33</v>
      </c>
      <c r="K74" s="6" t="s">
        <v>33</v>
      </c>
      <c r="L74" s="6" t="s">
        <v>33</v>
      </c>
      <c r="M74" s="6" t="s">
        <v>33</v>
      </c>
      <c r="N74" s="6" t="s">
        <v>33</v>
      </c>
      <c r="O74" s="6" t="s">
        <v>33</v>
      </c>
      <c r="P74" s="6" t="s">
        <v>33</v>
      </c>
    </row>
    <row r="75" spans="1:16" x14ac:dyDescent="0.2">
      <c r="A75" s="5">
        <v>68</v>
      </c>
      <c r="B75" s="6" t="s">
        <v>33</v>
      </c>
      <c r="C75" s="6" t="s">
        <v>33</v>
      </c>
      <c r="D75" s="6" t="s">
        <v>33</v>
      </c>
      <c r="E75" s="6" t="s">
        <v>33</v>
      </c>
      <c r="F75" s="6" t="s">
        <v>33</v>
      </c>
      <c r="G75" s="6" t="s">
        <v>33</v>
      </c>
      <c r="H75" s="6" t="s">
        <v>33</v>
      </c>
      <c r="I75" s="6" t="s">
        <v>33</v>
      </c>
      <c r="J75" s="6" t="s">
        <v>33</v>
      </c>
      <c r="K75" s="6" t="s">
        <v>33</v>
      </c>
      <c r="L75" s="6" t="s">
        <v>33</v>
      </c>
      <c r="M75" s="6" t="s">
        <v>33</v>
      </c>
      <c r="N75" s="6" t="s">
        <v>33</v>
      </c>
      <c r="O75" s="6" t="s">
        <v>33</v>
      </c>
      <c r="P75" s="6" t="s">
        <v>33</v>
      </c>
    </row>
    <row r="76" spans="1:16" x14ac:dyDescent="0.2">
      <c r="A76" s="5">
        <v>69</v>
      </c>
      <c r="B76" s="6" t="s">
        <v>33</v>
      </c>
      <c r="C76" s="6" t="s">
        <v>33</v>
      </c>
      <c r="D76" s="6" t="s">
        <v>33</v>
      </c>
      <c r="E76" s="6" t="s">
        <v>33</v>
      </c>
      <c r="F76" s="6" t="s">
        <v>33</v>
      </c>
      <c r="G76" s="6" t="s">
        <v>33</v>
      </c>
      <c r="H76" s="6" t="s">
        <v>33</v>
      </c>
      <c r="I76" s="6" t="s">
        <v>33</v>
      </c>
      <c r="J76" s="6" t="s">
        <v>33</v>
      </c>
      <c r="K76" s="6" t="s">
        <v>33</v>
      </c>
      <c r="L76" s="6" t="s">
        <v>33</v>
      </c>
      <c r="M76" s="6" t="s">
        <v>33</v>
      </c>
      <c r="N76" s="6" t="s">
        <v>33</v>
      </c>
      <c r="O76" s="6" t="s">
        <v>33</v>
      </c>
      <c r="P76" s="6" t="s">
        <v>33</v>
      </c>
    </row>
    <row r="77" spans="1:16" x14ac:dyDescent="0.2">
      <c r="A77" s="5">
        <v>70</v>
      </c>
      <c r="B77" s="6" t="s">
        <v>33</v>
      </c>
      <c r="C77" s="6" t="s">
        <v>33</v>
      </c>
      <c r="D77" s="6" t="s">
        <v>33</v>
      </c>
      <c r="E77" s="6" t="s">
        <v>33</v>
      </c>
      <c r="F77" s="6" t="s">
        <v>33</v>
      </c>
      <c r="G77" s="6" t="s">
        <v>33</v>
      </c>
      <c r="H77" s="6" t="s">
        <v>33</v>
      </c>
      <c r="I77" s="6" t="s">
        <v>33</v>
      </c>
      <c r="J77" s="6" t="s">
        <v>33</v>
      </c>
      <c r="K77" s="6" t="s">
        <v>33</v>
      </c>
      <c r="L77" s="6" t="s">
        <v>33</v>
      </c>
      <c r="M77" s="6" t="s">
        <v>33</v>
      </c>
      <c r="N77" s="6" t="s">
        <v>33</v>
      </c>
      <c r="O77" s="6" t="s">
        <v>33</v>
      </c>
      <c r="P77" s="6" t="s">
        <v>33</v>
      </c>
    </row>
  </sheetData>
  <phoneticPr fontId="4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indexed="43"/>
  </sheetPr>
  <dimension ref="A1:P77"/>
  <sheetViews>
    <sheetView workbookViewId="0">
      <pane ySplit="6" topLeftCell="A56" activePane="bottomLeft" state="frozen"/>
      <selection pane="bottomLeft" activeCell="F74" sqref="F74"/>
    </sheetView>
  </sheetViews>
  <sheetFormatPr defaultColWidth="8.6640625" defaultRowHeight="15" x14ac:dyDescent="0.2"/>
  <cols>
    <col min="1" max="16" width="6.6640625" style="1" customWidth="1"/>
  </cols>
  <sheetData>
    <row r="1" spans="1:16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0</v>
      </c>
      <c r="B2" s="2"/>
      <c r="C2" s="2"/>
      <c r="D2" s="2"/>
      <c r="E2" s="2"/>
      <c r="F2" s="2"/>
      <c r="G2" s="3" t="s">
        <v>61</v>
      </c>
      <c r="H2" s="2"/>
      <c r="I2" s="3"/>
      <c r="J2" s="2"/>
      <c r="K2" s="2"/>
      <c r="L2" s="2"/>
      <c r="M2" s="2"/>
      <c r="N2" s="2"/>
      <c r="O2" s="2"/>
      <c r="P2" s="2"/>
    </row>
    <row r="3" spans="1:16" x14ac:dyDescent="0.2">
      <c r="A3" s="4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8"/>
      <c r="B4" s="11" t="s">
        <v>1</v>
      </c>
      <c r="C4" s="11" t="s">
        <v>1</v>
      </c>
      <c r="D4" s="11" t="s">
        <v>1</v>
      </c>
      <c r="E4" s="11" t="s">
        <v>1</v>
      </c>
      <c r="F4" s="11" t="s">
        <v>1</v>
      </c>
      <c r="G4" s="11" t="s">
        <v>1</v>
      </c>
      <c r="H4" s="11" t="s">
        <v>1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8"/>
    </row>
    <row r="5" spans="1:16" x14ac:dyDescent="0.2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116</v>
      </c>
      <c r="G5" s="12" t="s">
        <v>6</v>
      </c>
      <c r="H5" s="12" t="s">
        <v>7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116</v>
      </c>
      <c r="N5" s="12" t="s">
        <v>6</v>
      </c>
      <c r="O5" s="12" t="s">
        <v>7</v>
      </c>
      <c r="P5" s="9"/>
    </row>
    <row r="6" spans="1:16" x14ac:dyDescent="0.2">
      <c r="A6" s="10" t="s">
        <v>8</v>
      </c>
      <c r="B6" s="10" t="s">
        <v>6</v>
      </c>
      <c r="C6" s="10" t="s">
        <v>6</v>
      </c>
      <c r="D6" s="10" t="s">
        <v>9</v>
      </c>
      <c r="E6" s="10" t="s">
        <v>9</v>
      </c>
      <c r="F6" s="10" t="s">
        <v>10</v>
      </c>
      <c r="G6" s="10" t="s">
        <v>10</v>
      </c>
      <c r="H6" s="10" t="s">
        <v>10</v>
      </c>
      <c r="I6" s="10" t="s">
        <v>6</v>
      </c>
      <c r="J6" s="10" t="s">
        <v>6</v>
      </c>
      <c r="K6" s="10" t="s">
        <v>9</v>
      </c>
      <c r="L6" s="10" t="s">
        <v>9</v>
      </c>
      <c r="M6" s="10" t="s">
        <v>10</v>
      </c>
      <c r="N6" s="10" t="s">
        <v>10</v>
      </c>
      <c r="O6" s="10" t="s">
        <v>10</v>
      </c>
      <c r="P6" s="10" t="s">
        <v>11</v>
      </c>
    </row>
    <row r="7" spans="1:16" x14ac:dyDescent="0.2">
      <c r="A7" s="5">
        <v>0</v>
      </c>
      <c r="B7" s="196">
        <v>0.98</v>
      </c>
      <c r="C7" s="196">
        <v>0.98</v>
      </c>
      <c r="D7" s="196">
        <v>0.98</v>
      </c>
      <c r="E7" s="196">
        <v>0.98</v>
      </c>
      <c r="F7" s="197">
        <v>0.98</v>
      </c>
      <c r="G7" s="196">
        <v>0.98</v>
      </c>
      <c r="H7" s="196">
        <v>0.98</v>
      </c>
      <c r="I7" s="196">
        <v>0.75</v>
      </c>
      <c r="J7" s="196">
        <v>0.75</v>
      </c>
      <c r="K7" s="196">
        <v>0.75</v>
      </c>
      <c r="L7" s="196">
        <v>0.75</v>
      </c>
      <c r="M7" s="197">
        <v>0.75</v>
      </c>
      <c r="N7" s="196">
        <v>0.75</v>
      </c>
      <c r="O7" s="196">
        <v>0.75</v>
      </c>
      <c r="P7" s="6" t="s">
        <v>33</v>
      </c>
    </row>
    <row r="8" spans="1:16" x14ac:dyDescent="0.2">
      <c r="A8" s="5">
        <v>1</v>
      </c>
      <c r="B8" s="196">
        <v>0.98</v>
      </c>
      <c r="C8" s="196">
        <v>0.98</v>
      </c>
      <c r="D8" s="196">
        <v>0.98</v>
      </c>
      <c r="E8" s="196">
        <v>0.98</v>
      </c>
      <c r="F8" s="197">
        <v>0.98</v>
      </c>
      <c r="G8" s="196">
        <v>0.98</v>
      </c>
      <c r="H8" s="196">
        <v>0.98</v>
      </c>
      <c r="I8" s="196">
        <v>0.75</v>
      </c>
      <c r="J8" s="196">
        <v>0.75</v>
      </c>
      <c r="K8" s="196">
        <v>0.75</v>
      </c>
      <c r="L8" s="196">
        <v>0.75</v>
      </c>
      <c r="M8" s="197">
        <v>0.75</v>
      </c>
      <c r="N8" s="196">
        <v>0.75</v>
      </c>
      <c r="O8" s="196">
        <v>0.75</v>
      </c>
      <c r="P8" s="6" t="s">
        <v>33</v>
      </c>
    </row>
    <row r="9" spans="1:16" x14ac:dyDescent="0.2">
      <c r="A9" s="5">
        <v>2</v>
      </c>
      <c r="B9" s="196">
        <v>0.98</v>
      </c>
      <c r="C9" s="196">
        <v>0.98</v>
      </c>
      <c r="D9" s="196">
        <v>0.98</v>
      </c>
      <c r="E9" s="196">
        <v>0.98</v>
      </c>
      <c r="F9" s="197">
        <v>0.98</v>
      </c>
      <c r="G9" s="196">
        <v>0.98</v>
      </c>
      <c r="H9" s="196">
        <v>0.98</v>
      </c>
      <c r="I9" s="196">
        <v>0.75</v>
      </c>
      <c r="J9" s="196">
        <v>0.75</v>
      </c>
      <c r="K9" s="196">
        <v>0.75</v>
      </c>
      <c r="L9" s="196">
        <v>0.75</v>
      </c>
      <c r="M9" s="197">
        <v>0.75</v>
      </c>
      <c r="N9" s="196">
        <v>0.75</v>
      </c>
      <c r="O9" s="196">
        <v>0.75</v>
      </c>
      <c r="P9" s="6" t="s">
        <v>33</v>
      </c>
    </row>
    <row r="10" spans="1:16" x14ac:dyDescent="0.2">
      <c r="A10" s="5">
        <v>3</v>
      </c>
      <c r="B10" s="196">
        <v>0.98</v>
      </c>
      <c r="C10" s="196">
        <v>0.98</v>
      </c>
      <c r="D10" s="196">
        <v>0.98</v>
      </c>
      <c r="E10" s="196">
        <v>0.98</v>
      </c>
      <c r="F10" s="197">
        <v>0.98</v>
      </c>
      <c r="G10" s="196">
        <v>0.98</v>
      </c>
      <c r="H10" s="196">
        <v>0.98</v>
      </c>
      <c r="I10" s="196">
        <v>0.75</v>
      </c>
      <c r="J10" s="196">
        <v>0.75</v>
      </c>
      <c r="K10" s="196">
        <v>0.75</v>
      </c>
      <c r="L10" s="196">
        <v>0.75</v>
      </c>
      <c r="M10" s="197">
        <v>0.75</v>
      </c>
      <c r="N10" s="196">
        <v>0.75</v>
      </c>
      <c r="O10" s="196">
        <v>0.75</v>
      </c>
      <c r="P10" s="6" t="s">
        <v>33</v>
      </c>
    </row>
    <row r="11" spans="1:16" x14ac:dyDescent="0.2">
      <c r="A11" s="5">
        <v>4</v>
      </c>
      <c r="B11" s="196">
        <v>0.98</v>
      </c>
      <c r="C11" s="196">
        <v>0.98</v>
      </c>
      <c r="D11" s="196">
        <v>0.98</v>
      </c>
      <c r="E11" s="196">
        <v>0.98</v>
      </c>
      <c r="F11" s="197">
        <v>0.98</v>
      </c>
      <c r="G11" s="196">
        <v>0.98</v>
      </c>
      <c r="H11" s="196">
        <v>0.98</v>
      </c>
      <c r="I11" s="196">
        <v>0.75</v>
      </c>
      <c r="J11" s="196">
        <v>0.75</v>
      </c>
      <c r="K11" s="196">
        <v>0.75</v>
      </c>
      <c r="L11" s="196">
        <v>0.75</v>
      </c>
      <c r="M11" s="197">
        <v>0.75</v>
      </c>
      <c r="N11" s="196">
        <v>0.75</v>
      </c>
      <c r="O11" s="196">
        <v>0.75</v>
      </c>
      <c r="P11" s="6" t="s">
        <v>33</v>
      </c>
    </row>
    <row r="12" spans="1:16" x14ac:dyDescent="0.2">
      <c r="A12" s="5">
        <v>5</v>
      </c>
      <c r="B12" s="196">
        <v>0.98</v>
      </c>
      <c r="C12" s="196">
        <v>0.98</v>
      </c>
      <c r="D12" s="196">
        <v>0.98</v>
      </c>
      <c r="E12" s="196">
        <v>0.98</v>
      </c>
      <c r="F12" s="197">
        <v>0.98</v>
      </c>
      <c r="G12" s="196">
        <v>0.98</v>
      </c>
      <c r="H12" s="196">
        <v>0.98</v>
      </c>
      <c r="I12" s="196">
        <v>0.75</v>
      </c>
      <c r="J12" s="196">
        <v>0.75</v>
      </c>
      <c r="K12" s="196">
        <v>0.75</v>
      </c>
      <c r="L12" s="196">
        <v>0.75</v>
      </c>
      <c r="M12" s="197">
        <v>0.75</v>
      </c>
      <c r="N12" s="196">
        <v>0.75</v>
      </c>
      <c r="O12" s="196">
        <v>0.75</v>
      </c>
      <c r="P12" s="6" t="s">
        <v>33</v>
      </c>
    </row>
    <row r="13" spans="1:16" x14ac:dyDescent="0.2">
      <c r="A13" s="5">
        <v>6</v>
      </c>
      <c r="B13" s="196">
        <v>0.98</v>
      </c>
      <c r="C13" s="196">
        <v>0.98</v>
      </c>
      <c r="D13" s="196">
        <v>0.98</v>
      </c>
      <c r="E13" s="196">
        <v>0.98</v>
      </c>
      <c r="F13" s="197">
        <v>0.98</v>
      </c>
      <c r="G13" s="196">
        <v>0.98</v>
      </c>
      <c r="H13" s="196">
        <v>0.98</v>
      </c>
      <c r="I13" s="196">
        <v>0.75</v>
      </c>
      <c r="J13" s="196">
        <v>0.75</v>
      </c>
      <c r="K13" s="196">
        <v>0.75</v>
      </c>
      <c r="L13" s="196">
        <v>0.75</v>
      </c>
      <c r="M13" s="197">
        <v>0.75</v>
      </c>
      <c r="N13" s="196">
        <v>0.75</v>
      </c>
      <c r="O13" s="196">
        <v>0.75</v>
      </c>
      <c r="P13" s="6" t="s">
        <v>33</v>
      </c>
    </row>
    <row r="14" spans="1:16" x14ac:dyDescent="0.2">
      <c r="A14" s="5">
        <v>7</v>
      </c>
      <c r="B14" s="196">
        <v>0.98</v>
      </c>
      <c r="C14" s="196">
        <v>0.98</v>
      </c>
      <c r="D14" s="196">
        <v>0.98</v>
      </c>
      <c r="E14" s="196">
        <v>0.98</v>
      </c>
      <c r="F14" s="197">
        <v>0.98</v>
      </c>
      <c r="G14" s="196">
        <v>0.98</v>
      </c>
      <c r="H14" s="196">
        <v>0.98</v>
      </c>
      <c r="I14" s="196">
        <v>0.75</v>
      </c>
      <c r="J14" s="196">
        <v>0.75</v>
      </c>
      <c r="K14" s="196">
        <v>0.75</v>
      </c>
      <c r="L14" s="196">
        <v>0.75</v>
      </c>
      <c r="M14" s="197">
        <v>0.75</v>
      </c>
      <c r="N14" s="196">
        <v>0.75</v>
      </c>
      <c r="O14" s="196">
        <v>0.75</v>
      </c>
      <c r="P14" s="6" t="s">
        <v>33</v>
      </c>
    </row>
    <row r="15" spans="1:16" x14ac:dyDescent="0.2">
      <c r="A15" s="5">
        <v>8</v>
      </c>
      <c r="B15" s="196">
        <v>0.98</v>
      </c>
      <c r="C15" s="196">
        <v>0.98</v>
      </c>
      <c r="D15" s="196">
        <v>0.98</v>
      </c>
      <c r="E15" s="196">
        <v>0.98</v>
      </c>
      <c r="F15" s="197">
        <v>0.98</v>
      </c>
      <c r="G15" s="196">
        <v>0.98</v>
      </c>
      <c r="H15" s="196">
        <v>0.98</v>
      </c>
      <c r="I15" s="196">
        <v>0.75</v>
      </c>
      <c r="J15" s="196">
        <v>0.75</v>
      </c>
      <c r="K15" s="196">
        <v>0.75</v>
      </c>
      <c r="L15" s="196">
        <v>0.75</v>
      </c>
      <c r="M15" s="197">
        <v>0.75</v>
      </c>
      <c r="N15" s="196">
        <v>0.75</v>
      </c>
      <c r="O15" s="196">
        <v>0.75</v>
      </c>
      <c r="P15" s="6" t="s">
        <v>33</v>
      </c>
    </row>
    <row r="16" spans="1:16" x14ac:dyDescent="0.2">
      <c r="A16" s="5">
        <v>9</v>
      </c>
      <c r="B16" s="196">
        <v>0.98</v>
      </c>
      <c r="C16" s="196">
        <v>0.98</v>
      </c>
      <c r="D16" s="196">
        <v>0.98</v>
      </c>
      <c r="E16" s="196">
        <v>0.98</v>
      </c>
      <c r="F16" s="197">
        <v>0.98</v>
      </c>
      <c r="G16" s="196">
        <v>0.98</v>
      </c>
      <c r="H16" s="196">
        <v>0.98</v>
      </c>
      <c r="I16" s="196">
        <v>0.75</v>
      </c>
      <c r="J16" s="196">
        <v>0.75</v>
      </c>
      <c r="K16" s="196">
        <v>0.75</v>
      </c>
      <c r="L16" s="196">
        <v>0.75</v>
      </c>
      <c r="M16" s="197">
        <v>0.75</v>
      </c>
      <c r="N16" s="196">
        <v>0.75</v>
      </c>
      <c r="O16" s="196">
        <v>0.75</v>
      </c>
      <c r="P16" s="6" t="s">
        <v>33</v>
      </c>
    </row>
    <row r="17" spans="1:16" x14ac:dyDescent="0.2">
      <c r="A17" s="5">
        <v>10</v>
      </c>
      <c r="B17" s="196">
        <v>0.98</v>
      </c>
      <c r="C17" s="196">
        <v>0.98</v>
      </c>
      <c r="D17" s="196">
        <v>0.98</v>
      </c>
      <c r="E17" s="196">
        <v>0.98</v>
      </c>
      <c r="F17" s="197">
        <v>0.98</v>
      </c>
      <c r="G17" s="196">
        <v>0.98</v>
      </c>
      <c r="H17" s="196">
        <v>0.98</v>
      </c>
      <c r="I17" s="196">
        <v>0.75</v>
      </c>
      <c r="J17" s="196">
        <v>0.75</v>
      </c>
      <c r="K17" s="196">
        <v>0.75</v>
      </c>
      <c r="L17" s="196">
        <v>0.75</v>
      </c>
      <c r="M17" s="197">
        <v>0.75</v>
      </c>
      <c r="N17" s="196">
        <v>0.75</v>
      </c>
      <c r="O17" s="196">
        <v>0.75</v>
      </c>
      <c r="P17" s="6" t="s">
        <v>33</v>
      </c>
    </row>
    <row r="18" spans="1:16" x14ac:dyDescent="0.2">
      <c r="A18" s="5">
        <v>11</v>
      </c>
      <c r="B18" s="196">
        <v>0.98</v>
      </c>
      <c r="C18" s="196">
        <v>0.98</v>
      </c>
      <c r="D18" s="196">
        <v>0.98</v>
      </c>
      <c r="E18" s="196">
        <v>0.98</v>
      </c>
      <c r="F18" s="197">
        <v>0.98</v>
      </c>
      <c r="G18" s="196">
        <v>0.98</v>
      </c>
      <c r="H18" s="196">
        <v>0.98</v>
      </c>
      <c r="I18" s="196">
        <v>0.75</v>
      </c>
      <c r="J18" s="196">
        <v>0.75</v>
      </c>
      <c r="K18" s="196">
        <v>0.75</v>
      </c>
      <c r="L18" s="196">
        <v>0.75</v>
      </c>
      <c r="M18" s="197">
        <v>0.75</v>
      </c>
      <c r="N18" s="196">
        <v>0.75</v>
      </c>
      <c r="O18" s="196">
        <v>0.75</v>
      </c>
      <c r="P18" s="6" t="s">
        <v>33</v>
      </c>
    </row>
    <row r="19" spans="1:16" x14ac:dyDescent="0.2">
      <c r="A19" s="5">
        <v>12</v>
      </c>
      <c r="B19" s="196">
        <v>0.98</v>
      </c>
      <c r="C19" s="196">
        <v>0.98</v>
      </c>
      <c r="D19" s="196">
        <v>0.98</v>
      </c>
      <c r="E19" s="196">
        <v>0.98</v>
      </c>
      <c r="F19" s="197">
        <v>0.98</v>
      </c>
      <c r="G19" s="196">
        <v>0.98</v>
      </c>
      <c r="H19" s="196">
        <v>0.98</v>
      </c>
      <c r="I19" s="196">
        <v>0.75</v>
      </c>
      <c r="J19" s="196">
        <v>0.75</v>
      </c>
      <c r="K19" s="196">
        <v>0.75</v>
      </c>
      <c r="L19" s="196">
        <v>0.75</v>
      </c>
      <c r="M19" s="197">
        <v>0.75</v>
      </c>
      <c r="N19" s="196">
        <v>0.75</v>
      </c>
      <c r="O19" s="196">
        <v>0.75</v>
      </c>
      <c r="P19" s="6" t="s">
        <v>33</v>
      </c>
    </row>
    <row r="20" spans="1:16" x14ac:dyDescent="0.2">
      <c r="A20" s="5">
        <v>13</v>
      </c>
      <c r="B20" s="196">
        <v>0.98</v>
      </c>
      <c r="C20" s="196">
        <v>0.98</v>
      </c>
      <c r="D20" s="196">
        <v>0.98</v>
      </c>
      <c r="E20" s="196">
        <v>0.98</v>
      </c>
      <c r="F20" s="197">
        <v>0.98</v>
      </c>
      <c r="G20" s="196">
        <v>0.98</v>
      </c>
      <c r="H20" s="196">
        <v>0.98</v>
      </c>
      <c r="I20" s="196">
        <v>0.75</v>
      </c>
      <c r="J20" s="196">
        <v>0.75</v>
      </c>
      <c r="K20" s="196">
        <v>0.75</v>
      </c>
      <c r="L20" s="196">
        <v>0.75</v>
      </c>
      <c r="M20" s="197">
        <v>0.75</v>
      </c>
      <c r="N20" s="196">
        <v>0.75</v>
      </c>
      <c r="O20" s="196">
        <v>0.75</v>
      </c>
      <c r="P20" s="6" t="s">
        <v>33</v>
      </c>
    </row>
    <row r="21" spans="1:16" x14ac:dyDescent="0.2">
      <c r="A21" s="5">
        <v>14</v>
      </c>
      <c r="B21" s="196">
        <v>0.98</v>
      </c>
      <c r="C21" s="196">
        <v>0.98</v>
      </c>
      <c r="D21" s="196">
        <v>0.98</v>
      </c>
      <c r="E21" s="196">
        <v>0.98</v>
      </c>
      <c r="F21" s="197">
        <v>0.98</v>
      </c>
      <c r="G21" s="196">
        <v>0.98</v>
      </c>
      <c r="H21" s="196">
        <v>0.98</v>
      </c>
      <c r="I21" s="196">
        <v>0.75</v>
      </c>
      <c r="J21" s="196">
        <v>0.75</v>
      </c>
      <c r="K21" s="196">
        <v>0.75</v>
      </c>
      <c r="L21" s="196">
        <v>0.75</v>
      </c>
      <c r="M21" s="197">
        <v>0.75</v>
      </c>
      <c r="N21" s="196">
        <v>0.75</v>
      </c>
      <c r="O21" s="196">
        <v>0.75</v>
      </c>
      <c r="P21" s="6" t="s">
        <v>33</v>
      </c>
    </row>
    <row r="22" spans="1:16" x14ac:dyDescent="0.2">
      <c r="A22" s="5">
        <v>15</v>
      </c>
      <c r="B22" s="196">
        <v>0.98</v>
      </c>
      <c r="C22" s="196">
        <v>0.98</v>
      </c>
      <c r="D22" s="196">
        <v>0.98</v>
      </c>
      <c r="E22" s="196">
        <v>0.98</v>
      </c>
      <c r="F22" s="197">
        <v>0.98</v>
      </c>
      <c r="G22" s="196">
        <v>0.98</v>
      </c>
      <c r="H22" s="196">
        <v>0.98</v>
      </c>
      <c r="I22" s="196">
        <v>0.75</v>
      </c>
      <c r="J22" s="196">
        <v>0.75</v>
      </c>
      <c r="K22" s="196">
        <v>0.75</v>
      </c>
      <c r="L22" s="196">
        <v>0.75</v>
      </c>
      <c r="M22" s="197">
        <v>0.75</v>
      </c>
      <c r="N22" s="196">
        <v>0.75</v>
      </c>
      <c r="O22" s="196">
        <v>0.75</v>
      </c>
      <c r="P22" s="196">
        <v>0.12</v>
      </c>
    </row>
    <row r="23" spans="1:16" x14ac:dyDescent="0.2">
      <c r="A23" s="5">
        <v>16</v>
      </c>
      <c r="B23" s="196">
        <v>0.98</v>
      </c>
      <c r="C23" s="196">
        <v>0.98</v>
      </c>
      <c r="D23" s="196">
        <v>0.98</v>
      </c>
      <c r="E23" s="196">
        <v>0.98</v>
      </c>
      <c r="F23" s="197">
        <v>0.98</v>
      </c>
      <c r="G23" s="196">
        <v>0.98</v>
      </c>
      <c r="H23" s="196">
        <v>0.98</v>
      </c>
      <c r="I23" s="196">
        <v>0.75</v>
      </c>
      <c r="J23" s="196">
        <v>0.75</v>
      </c>
      <c r="K23" s="196">
        <v>0.75</v>
      </c>
      <c r="L23" s="196">
        <v>0.75</v>
      </c>
      <c r="M23" s="197">
        <v>0.75</v>
      </c>
      <c r="N23" s="196">
        <v>0.75</v>
      </c>
      <c r="O23" s="196">
        <v>0.75</v>
      </c>
      <c r="P23" s="196">
        <v>0.12</v>
      </c>
    </row>
    <row r="24" spans="1:16" x14ac:dyDescent="0.2">
      <c r="A24" s="5">
        <v>17</v>
      </c>
      <c r="B24" s="196">
        <v>0.98</v>
      </c>
      <c r="C24" s="196">
        <v>0.98</v>
      </c>
      <c r="D24" s="196">
        <v>0.98</v>
      </c>
      <c r="E24" s="196">
        <v>0.98</v>
      </c>
      <c r="F24" s="197">
        <v>0.98</v>
      </c>
      <c r="G24" s="196">
        <v>0.98</v>
      </c>
      <c r="H24" s="196">
        <v>0.98</v>
      </c>
      <c r="I24" s="196">
        <v>0.75</v>
      </c>
      <c r="J24" s="196">
        <v>0.75</v>
      </c>
      <c r="K24" s="196">
        <v>0.75</v>
      </c>
      <c r="L24" s="196">
        <v>0.75</v>
      </c>
      <c r="M24" s="197">
        <v>0.75</v>
      </c>
      <c r="N24" s="196">
        <v>0.75</v>
      </c>
      <c r="O24" s="196">
        <v>0.75</v>
      </c>
      <c r="P24" s="196">
        <v>0.12</v>
      </c>
    </row>
    <row r="25" spans="1:16" x14ac:dyDescent="0.2">
      <c r="A25" s="5">
        <v>18</v>
      </c>
      <c r="B25" s="196">
        <v>0.61</v>
      </c>
      <c r="C25" s="196">
        <v>0.71</v>
      </c>
      <c r="D25" s="196">
        <v>0.75</v>
      </c>
      <c r="E25" s="196">
        <v>0.98</v>
      </c>
      <c r="F25" s="197">
        <v>1.47</v>
      </c>
      <c r="G25" s="196">
        <v>1.64</v>
      </c>
      <c r="H25" s="196">
        <v>2.5</v>
      </c>
      <c r="I25" s="196">
        <v>0.51</v>
      </c>
      <c r="J25" s="196">
        <v>0.61</v>
      </c>
      <c r="K25" s="196">
        <v>0.66</v>
      </c>
      <c r="L25" s="196">
        <v>0.75</v>
      </c>
      <c r="M25" s="197">
        <v>1.1299999999999999</v>
      </c>
      <c r="N25" s="196">
        <v>1.29</v>
      </c>
      <c r="O25" s="196">
        <v>1.86</v>
      </c>
      <c r="P25" s="196">
        <v>0.12</v>
      </c>
    </row>
    <row r="26" spans="1:16" x14ac:dyDescent="0.2">
      <c r="A26" s="5">
        <v>19</v>
      </c>
      <c r="B26" s="196">
        <v>0.61</v>
      </c>
      <c r="C26" s="196">
        <v>0.71</v>
      </c>
      <c r="D26" s="196">
        <v>0.75</v>
      </c>
      <c r="E26" s="196">
        <v>0.98</v>
      </c>
      <c r="F26" s="197">
        <v>1.47</v>
      </c>
      <c r="G26" s="196">
        <v>1.64</v>
      </c>
      <c r="H26" s="196">
        <v>2.5</v>
      </c>
      <c r="I26" s="196">
        <v>0.51</v>
      </c>
      <c r="J26" s="196">
        <v>0.61</v>
      </c>
      <c r="K26" s="196">
        <v>0.66</v>
      </c>
      <c r="L26" s="196">
        <v>0.75</v>
      </c>
      <c r="M26" s="197">
        <v>1.1299999999999999</v>
      </c>
      <c r="N26" s="196">
        <v>1.29</v>
      </c>
      <c r="O26" s="196">
        <v>1.86</v>
      </c>
      <c r="P26" s="196">
        <v>0.12</v>
      </c>
    </row>
    <row r="27" spans="1:16" x14ac:dyDescent="0.2">
      <c r="A27" s="5">
        <v>20</v>
      </c>
      <c r="B27" s="196">
        <v>0.61</v>
      </c>
      <c r="C27" s="196">
        <v>0.71</v>
      </c>
      <c r="D27" s="196">
        <v>0.75</v>
      </c>
      <c r="E27" s="196">
        <v>0.98</v>
      </c>
      <c r="F27" s="197">
        <v>1.47</v>
      </c>
      <c r="G27" s="196">
        <v>1.64</v>
      </c>
      <c r="H27" s="196">
        <v>2.5</v>
      </c>
      <c r="I27" s="196">
        <v>0.51</v>
      </c>
      <c r="J27" s="196">
        <v>0.61</v>
      </c>
      <c r="K27" s="196">
        <v>0.66</v>
      </c>
      <c r="L27" s="196">
        <v>0.75</v>
      </c>
      <c r="M27" s="197">
        <v>1.1299999999999999</v>
      </c>
      <c r="N27" s="196">
        <v>1.29</v>
      </c>
      <c r="O27" s="196">
        <v>1.86</v>
      </c>
      <c r="P27" s="196">
        <v>0.12</v>
      </c>
    </row>
    <row r="28" spans="1:16" x14ac:dyDescent="0.2">
      <c r="A28" s="5">
        <v>21</v>
      </c>
      <c r="B28" s="196">
        <v>0.61</v>
      </c>
      <c r="C28" s="196">
        <v>0.71</v>
      </c>
      <c r="D28" s="196">
        <v>0.75</v>
      </c>
      <c r="E28" s="196">
        <v>0.98</v>
      </c>
      <c r="F28" s="197">
        <v>1.47</v>
      </c>
      <c r="G28" s="196">
        <v>1.64</v>
      </c>
      <c r="H28" s="196">
        <v>2.5</v>
      </c>
      <c r="I28" s="196">
        <v>0.51</v>
      </c>
      <c r="J28" s="196">
        <v>0.61</v>
      </c>
      <c r="K28" s="196">
        <v>0.66</v>
      </c>
      <c r="L28" s="196">
        <v>0.75</v>
      </c>
      <c r="M28" s="197">
        <v>1.1299999999999999</v>
      </c>
      <c r="N28" s="196">
        <v>1.29</v>
      </c>
      <c r="O28" s="196">
        <v>1.86</v>
      </c>
      <c r="P28" s="196">
        <v>0.12</v>
      </c>
    </row>
    <row r="29" spans="1:16" x14ac:dyDescent="0.2">
      <c r="A29" s="5">
        <v>22</v>
      </c>
      <c r="B29" s="196">
        <v>0.61</v>
      </c>
      <c r="C29" s="196">
        <v>0.71</v>
      </c>
      <c r="D29" s="196">
        <v>0.75</v>
      </c>
      <c r="E29" s="196">
        <v>0.98</v>
      </c>
      <c r="F29" s="197">
        <v>1.47</v>
      </c>
      <c r="G29" s="196">
        <v>1.64</v>
      </c>
      <c r="H29" s="196">
        <v>2.5</v>
      </c>
      <c r="I29" s="196">
        <v>0.51</v>
      </c>
      <c r="J29" s="196">
        <v>0.62</v>
      </c>
      <c r="K29" s="196">
        <v>0.67</v>
      </c>
      <c r="L29" s="196">
        <v>0.75</v>
      </c>
      <c r="M29" s="197">
        <v>1.1299999999999999</v>
      </c>
      <c r="N29" s="196">
        <v>1.29</v>
      </c>
      <c r="O29" s="196">
        <v>1.86</v>
      </c>
      <c r="P29" s="196">
        <v>0.12</v>
      </c>
    </row>
    <row r="30" spans="1:16" x14ac:dyDescent="0.2">
      <c r="A30" s="5">
        <v>23</v>
      </c>
      <c r="B30" s="196">
        <v>0.61</v>
      </c>
      <c r="C30" s="196">
        <v>0.71</v>
      </c>
      <c r="D30" s="196">
        <v>0.75</v>
      </c>
      <c r="E30" s="196">
        <v>0.98</v>
      </c>
      <c r="F30" s="197">
        <v>1.47</v>
      </c>
      <c r="G30" s="196">
        <v>1.64</v>
      </c>
      <c r="H30" s="196">
        <v>2.5</v>
      </c>
      <c r="I30" s="196">
        <v>0.51</v>
      </c>
      <c r="J30" s="196">
        <v>0.62</v>
      </c>
      <c r="K30" s="196">
        <v>0.67</v>
      </c>
      <c r="L30" s="196">
        <v>0.75</v>
      </c>
      <c r="M30" s="197">
        <v>1.1299999999999999</v>
      </c>
      <c r="N30" s="196">
        <v>1.29</v>
      </c>
      <c r="O30" s="196">
        <v>1.86</v>
      </c>
      <c r="P30" s="196">
        <v>0.12</v>
      </c>
    </row>
    <row r="31" spans="1:16" x14ac:dyDescent="0.2">
      <c r="A31" s="5">
        <v>24</v>
      </c>
      <c r="B31" s="196">
        <v>0.61</v>
      </c>
      <c r="C31" s="196">
        <v>0.71</v>
      </c>
      <c r="D31" s="196">
        <v>0.75</v>
      </c>
      <c r="E31" s="196">
        <v>0.98</v>
      </c>
      <c r="F31" s="197">
        <v>1.47</v>
      </c>
      <c r="G31" s="196">
        <v>1.64</v>
      </c>
      <c r="H31" s="196">
        <v>2.5</v>
      </c>
      <c r="I31" s="196">
        <v>0.51</v>
      </c>
      <c r="J31" s="196">
        <v>0.62</v>
      </c>
      <c r="K31" s="196">
        <v>0.68</v>
      </c>
      <c r="L31" s="196">
        <v>0.75</v>
      </c>
      <c r="M31" s="197">
        <v>1.1299999999999999</v>
      </c>
      <c r="N31" s="196">
        <v>1.29</v>
      </c>
      <c r="O31" s="196">
        <v>1.86</v>
      </c>
      <c r="P31" s="196">
        <v>0.12</v>
      </c>
    </row>
    <row r="32" spans="1:16" x14ac:dyDescent="0.2">
      <c r="A32" s="5">
        <v>25</v>
      </c>
      <c r="B32" s="196">
        <v>0.61</v>
      </c>
      <c r="C32" s="196">
        <v>0.71</v>
      </c>
      <c r="D32" s="196">
        <v>0.75</v>
      </c>
      <c r="E32" s="196">
        <v>0.98</v>
      </c>
      <c r="F32" s="197">
        <v>1.47</v>
      </c>
      <c r="G32" s="196">
        <v>1.64</v>
      </c>
      <c r="H32" s="196">
        <v>2.5</v>
      </c>
      <c r="I32" s="196">
        <v>0.51</v>
      </c>
      <c r="J32" s="196">
        <v>0.62</v>
      </c>
      <c r="K32" s="196">
        <v>0.68</v>
      </c>
      <c r="L32" s="196">
        <v>0.75</v>
      </c>
      <c r="M32" s="197">
        <v>1.1299999999999999</v>
      </c>
      <c r="N32" s="196">
        <v>1.29</v>
      </c>
      <c r="O32" s="196">
        <v>1.86</v>
      </c>
      <c r="P32" s="196">
        <v>0.12</v>
      </c>
    </row>
    <row r="33" spans="1:16" x14ac:dyDescent="0.2">
      <c r="A33" s="5">
        <v>26</v>
      </c>
      <c r="B33" s="196">
        <v>0.61</v>
      </c>
      <c r="C33" s="196">
        <v>0.72</v>
      </c>
      <c r="D33" s="196">
        <v>0.75</v>
      </c>
      <c r="E33" s="196">
        <v>0.98</v>
      </c>
      <c r="F33" s="197">
        <v>1.47</v>
      </c>
      <c r="G33" s="196">
        <v>1.65</v>
      </c>
      <c r="H33" s="196">
        <v>2.5</v>
      </c>
      <c r="I33" s="196">
        <v>0.52</v>
      </c>
      <c r="J33" s="196">
        <v>0.63</v>
      </c>
      <c r="K33" s="196">
        <v>0.69</v>
      </c>
      <c r="L33" s="196">
        <v>0.75</v>
      </c>
      <c r="M33" s="197">
        <v>1.1299999999999999</v>
      </c>
      <c r="N33" s="196">
        <v>1.32</v>
      </c>
      <c r="O33" s="196">
        <v>1.9</v>
      </c>
      <c r="P33" s="196">
        <v>0.13</v>
      </c>
    </row>
    <row r="34" spans="1:16" x14ac:dyDescent="0.2">
      <c r="A34" s="5">
        <v>27</v>
      </c>
      <c r="B34" s="196">
        <v>0.61</v>
      </c>
      <c r="C34" s="196">
        <v>0.73</v>
      </c>
      <c r="D34" s="196">
        <v>0.75</v>
      </c>
      <c r="E34" s="196">
        <v>0.98</v>
      </c>
      <c r="F34" s="197">
        <v>1.47</v>
      </c>
      <c r="G34" s="196">
        <v>1.67</v>
      </c>
      <c r="H34" s="196">
        <v>2.5</v>
      </c>
      <c r="I34" s="196">
        <v>0.52</v>
      </c>
      <c r="J34" s="196">
        <v>0.64</v>
      </c>
      <c r="K34" s="196">
        <v>0.7</v>
      </c>
      <c r="L34" s="196">
        <v>0.77</v>
      </c>
      <c r="M34" s="197">
        <v>1.1599999999999999</v>
      </c>
      <c r="N34" s="196">
        <v>1.36</v>
      </c>
      <c r="O34" s="196">
        <v>1.95</v>
      </c>
      <c r="P34" s="196">
        <v>0.13</v>
      </c>
    </row>
    <row r="35" spans="1:16" x14ac:dyDescent="0.2">
      <c r="A35" s="5">
        <v>28</v>
      </c>
      <c r="B35" s="196">
        <v>0.61</v>
      </c>
      <c r="C35" s="196">
        <v>0.74</v>
      </c>
      <c r="D35" s="196">
        <v>0.75</v>
      </c>
      <c r="E35" s="196">
        <v>0.98</v>
      </c>
      <c r="F35" s="197">
        <v>1.47</v>
      </c>
      <c r="G35" s="196">
        <v>1.7</v>
      </c>
      <c r="H35" s="196">
        <v>2.5099999999999998</v>
      </c>
      <c r="I35" s="196">
        <v>0.53</v>
      </c>
      <c r="J35" s="196">
        <v>0.65</v>
      </c>
      <c r="K35" s="196">
        <v>0.71</v>
      </c>
      <c r="L35" s="196">
        <v>0.78</v>
      </c>
      <c r="M35" s="197">
        <v>1.17</v>
      </c>
      <c r="N35" s="196">
        <v>1.4</v>
      </c>
      <c r="O35" s="196">
        <v>2</v>
      </c>
      <c r="P35" s="196">
        <v>0.14000000000000001</v>
      </c>
    </row>
    <row r="36" spans="1:16" x14ac:dyDescent="0.2">
      <c r="A36" s="5">
        <v>29</v>
      </c>
      <c r="B36" s="196">
        <v>0.61</v>
      </c>
      <c r="C36" s="196">
        <v>0.75</v>
      </c>
      <c r="D36" s="196">
        <v>0.76</v>
      </c>
      <c r="E36" s="196">
        <v>0.98</v>
      </c>
      <c r="F36" s="197">
        <v>1.47</v>
      </c>
      <c r="G36" s="196">
        <v>1.73</v>
      </c>
      <c r="H36" s="196">
        <v>2.54</v>
      </c>
      <c r="I36" s="196">
        <v>0.53</v>
      </c>
      <c r="J36" s="196">
        <v>0.66</v>
      </c>
      <c r="K36" s="196">
        <v>0.73</v>
      </c>
      <c r="L36" s="196">
        <v>0.81</v>
      </c>
      <c r="M36" s="197">
        <v>1.22</v>
      </c>
      <c r="N36" s="196">
        <v>1.45</v>
      </c>
      <c r="O36" s="196">
        <v>2.0499999999999998</v>
      </c>
      <c r="P36" s="196">
        <v>0.15</v>
      </c>
    </row>
    <row r="37" spans="1:16" x14ac:dyDescent="0.2">
      <c r="A37" s="5">
        <v>30</v>
      </c>
      <c r="B37" s="196">
        <v>0.61</v>
      </c>
      <c r="C37" s="196">
        <v>0.76</v>
      </c>
      <c r="D37" s="196">
        <v>0.77</v>
      </c>
      <c r="E37" s="196">
        <v>0.98</v>
      </c>
      <c r="F37" s="197">
        <v>1.47</v>
      </c>
      <c r="G37" s="196">
        <v>1.78</v>
      </c>
      <c r="H37" s="196">
        <v>2.58</v>
      </c>
      <c r="I37" s="196">
        <v>0.54</v>
      </c>
      <c r="J37" s="196">
        <v>0.68</v>
      </c>
      <c r="K37" s="196">
        <v>0.75</v>
      </c>
      <c r="L37" s="196">
        <v>0.84</v>
      </c>
      <c r="M37" s="197">
        <v>1.26</v>
      </c>
      <c r="N37" s="196">
        <v>1.49</v>
      </c>
      <c r="O37" s="196">
        <v>2.09</v>
      </c>
      <c r="P37" s="196">
        <v>0.16</v>
      </c>
    </row>
    <row r="38" spans="1:16" x14ac:dyDescent="0.2">
      <c r="A38" s="5">
        <v>31</v>
      </c>
      <c r="B38" s="196">
        <v>0.63</v>
      </c>
      <c r="C38" s="196">
        <v>0.84</v>
      </c>
      <c r="D38" s="196">
        <v>0.95</v>
      </c>
      <c r="E38" s="196">
        <v>0.98</v>
      </c>
      <c r="F38" s="197">
        <v>1.47</v>
      </c>
      <c r="G38" s="196">
        <v>1.97</v>
      </c>
      <c r="H38" s="196">
        <v>2.64</v>
      </c>
      <c r="I38" s="196">
        <v>0.55000000000000004</v>
      </c>
      <c r="J38" s="196">
        <v>0.68</v>
      </c>
      <c r="K38" s="196">
        <v>0.75</v>
      </c>
      <c r="L38" s="196">
        <v>0.87</v>
      </c>
      <c r="M38" s="197">
        <v>1.31</v>
      </c>
      <c r="N38" s="196">
        <v>1.53</v>
      </c>
      <c r="O38" s="196">
        <v>2.13</v>
      </c>
      <c r="P38" s="196">
        <v>0.18</v>
      </c>
    </row>
    <row r="39" spans="1:16" x14ac:dyDescent="0.2">
      <c r="A39" s="5">
        <v>32</v>
      </c>
      <c r="B39" s="196">
        <v>0.64</v>
      </c>
      <c r="C39" s="196">
        <v>0.86</v>
      </c>
      <c r="D39" s="196">
        <v>0.97</v>
      </c>
      <c r="E39" s="196">
        <v>1</v>
      </c>
      <c r="F39" s="197">
        <v>1.5</v>
      </c>
      <c r="G39" s="196">
        <v>2.06</v>
      </c>
      <c r="H39" s="196">
        <v>2.71</v>
      </c>
      <c r="I39" s="196">
        <v>0.56000000000000005</v>
      </c>
      <c r="J39" s="196">
        <v>0.69</v>
      </c>
      <c r="K39" s="196">
        <v>0.75</v>
      </c>
      <c r="L39" s="196">
        <v>0.9</v>
      </c>
      <c r="M39" s="197">
        <v>1.35</v>
      </c>
      <c r="N39" s="196">
        <v>1.57</v>
      </c>
      <c r="O39" s="196">
        <v>2.17</v>
      </c>
      <c r="P39" s="196">
        <v>0.2</v>
      </c>
    </row>
    <row r="40" spans="1:16" x14ac:dyDescent="0.2">
      <c r="A40" s="5">
        <v>33</v>
      </c>
      <c r="B40" s="196">
        <v>0.65</v>
      </c>
      <c r="C40" s="196">
        <v>0.89</v>
      </c>
      <c r="D40" s="196">
        <v>1.01</v>
      </c>
      <c r="E40" s="196">
        <v>1.04</v>
      </c>
      <c r="F40" s="197">
        <v>1.56</v>
      </c>
      <c r="G40" s="196">
        <v>2.16</v>
      </c>
      <c r="H40" s="196">
        <v>2.77</v>
      </c>
      <c r="I40" s="196">
        <v>0.56999999999999995</v>
      </c>
      <c r="J40" s="196">
        <v>0.7</v>
      </c>
      <c r="K40" s="196">
        <v>0.77</v>
      </c>
      <c r="L40" s="196">
        <v>0.93</v>
      </c>
      <c r="M40" s="197">
        <v>1.4</v>
      </c>
      <c r="N40" s="196">
        <v>1.61</v>
      </c>
      <c r="O40" s="196">
        <v>2.2200000000000002</v>
      </c>
      <c r="P40" s="196">
        <v>0.22</v>
      </c>
    </row>
    <row r="41" spans="1:16" x14ac:dyDescent="0.2">
      <c r="A41" s="5">
        <v>34</v>
      </c>
      <c r="B41" s="196">
        <v>0.67</v>
      </c>
      <c r="C41" s="196">
        <v>0.92</v>
      </c>
      <c r="D41" s="196">
        <v>1.05</v>
      </c>
      <c r="E41" s="196">
        <v>1.08</v>
      </c>
      <c r="F41" s="197">
        <v>1.62</v>
      </c>
      <c r="G41" s="196">
        <v>2.2799999999999998</v>
      </c>
      <c r="H41" s="196">
        <v>2.84</v>
      </c>
      <c r="I41" s="196">
        <v>0.59</v>
      </c>
      <c r="J41" s="196">
        <v>0.72</v>
      </c>
      <c r="K41" s="196">
        <v>0.79</v>
      </c>
      <c r="L41" s="196">
        <v>0.96</v>
      </c>
      <c r="M41" s="197">
        <v>1.44</v>
      </c>
      <c r="N41" s="196">
        <v>1.65</v>
      </c>
      <c r="O41" s="196">
        <v>2.2799999999999998</v>
      </c>
      <c r="P41" s="196">
        <v>0.24</v>
      </c>
    </row>
    <row r="42" spans="1:16" x14ac:dyDescent="0.2">
      <c r="A42" s="5">
        <v>35</v>
      </c>
      <c r="B42" s="196">
        <v>0.68</v>
      </c>
      <c r="C42" s="196">
        <v>0.96</v>
      </c>
      <c r="D42" s="196">
        <v>1.1000000000000001</v>
      </c>
      <c r="E42" s="196">
        <v>1.1299999999999999</v>
      </c>
      <c r="F42" s="197">
        <v>1.7</v>
      </c>
      <c r="G42" s="196">
        <v>2.4</v>
      </c>
      <c r="H42" s="196">
        <v>2.91</v>
      </c>
      <c r="I42" s="196">
        <v>0.6</v>
      </c>
      <c r="J42" s="196">
        <v>0.74</v>
      </c>
      <c r="K42" s="196">
        <v>0.81</v>
      </c>
      <c r="L42" s="196">
        <v>1</v>
      </c>
      <c r="M42" s="197">
        <v>1.5</v>
      </c>
      <c r="N42" s="196">
        <v>1.7</v>
      </c>
      <c r="O42" s="196">
        <v>2.33</v>
      </c>
      <c r="P42" s="196">
        <v>0.26</v>
      </c>
    </row>
    <row r="43" spans="1:16" x14ac:dyDescent="0.2">
      <c r="A43" s="5">
        <v>36</v>
      </c>
      <c r="B43" s="196">
        <v>0.74</v>
      </c>
      <c r="C43" s="196">
        <v>1.01</v>
      </c>
      <c r="D43" s="196">
        <v>1.1399999999999999</v>
      </c>
      <c r="E43" s="196">
        <v>1.18</v>
      </c>
      <c r="F43" s="197">
        <v>1.77</v>
      </c>
      <c r="G43" s="196">
        <v>2.6</v>
      </c>
      <c r="H43" s="196">
        <v>3.15</v>
      </c>
      <c r="I43" s="196">
        <v>0.62</v>
      </c>
      <c r="J43" s="196">
        <v>0.76</v>
      </c>
      <c r="K43" s="196">
        <v>0.83</v>
      </c>
      <c r="L43" s="196">
        <v>1.04</v>
      </c>
      <c r="M43" s="197">
        <v>1.56</v>
      </c>
      <c r="N43" s="196">
        <v>1.82</v>
      </c>
      <c r="O43" s="196">
        <v>2.4900000000000002</v>
      </c>
      <c r="P43" s="196">
        <v>0.28000000000000003</v>
      </c>
    </row>
    <row r="44" spans="1:16" x14ac:dyDescent="0.2">
      <c r="A44" s="5">
        <v>37</v>
      </c>
      <c r="B44" s="196">
        <v>0.81</v>
      </c>
      <c r="C44" s="196">
        <v>1.08</v>
      </c>
      <c r="D44" s="196">
        <v>1.21</v>
      </c>
      <c r="E44" s="196">
        <v>1.25</v>
      </c>
      <c r="F44" s="197">
        <v>1.88</v>
      </c>
      <c r="G44" s="196">
        <v>2.83</v>
      </c>
      <c r="H44" s="196">
        <v>3.41</v>
      </c>
      <c r="I44" s="196">
        <v>0.65</v>
      </c>
      <c r="J44" s="196">
        <v>0.78</v>
      </c>
      <c r="K44" s="196">
        <v>0.85</v>
      </c>
      <c r="L44" s="196">
        <v>1.08</v>
      </c>
      <c r="M44" s="197">
        <v>1.62</v>
      </c>
      <c r="N44" s="196">
        <v>1.95</v>
      </c>
      <c r="O44" s="196">
        <v>2.69</v>
      </c>
      <c r="P44" s="196">
        <v>0.3</v>
      </c>
    </row>
    <row r="45" spans="1:16" x14ac:dyDescent="0.2">
      <c r="A45" s="5">
        <v>38</v>
      </c>
      <c r="B45" s="196">
        <v>0.87</v>
      </c>
      <c r="C45" s="196">
        <v>1.1599999999999999</v>
      </c>
      <c r="D45" s="196">
        <v>1.31</v>
      </c>
      <c r="E45" s="196">
        <v>1.35</v>
      </c>
      <c r="F45" s="197">
        <v>2.0299999999999998</v>
      </c>
      <c r="G45" s="196">
        <v>3.08</v>
      </c>
      <c r="H45" s="196">
        <v>3.7</v>
      </c>
      <c r="I45" s="196">
        <v>0.69</v>
      </c>
      <c r="J45" s="196">
        <v>0.82</v>
      </c>
      <c r="K45" s="196">
        <v>0.88</v>
      </c>
      <c r="L45" s="196">
        <v>1.1299999999999999</v>
      </c>
      <c r="M45" s="197">
        <v>1.7</v>
      </c>
      <c r="N45" s="196">
        <v>2.09</v>
      </c>
      <c r="O45" s="196">
        <v>2.89</v>
      </c>
      <c r="P45" s="196">
        <v>0.33</v>
      </c>
    </row>
    <row r="46" spans="1:16" x14ac:dyDescent="0.2">
      <c r="A46" s="5">
        <v>39</v>
      </c>
      <c r="B46" s="196">
        <v>0.93</v>
      </c>
      <c r="C46" s="196">
        <v>1.26</v>
      </c>
      <c r="D46" s="196">
        <v>1.43</v>
      </c>
      <c r="E46" s="196">
        <v>1.47</v>
      </c>
      <c r="F46" s="197">
        <v>2.21</v>
      </c>
      <c r="G46" s="196">
        <v>3.35</v>
      </c>
      <c r="H46" s="196">
        <v>4.03</v>
      </c>
      <c r="I46" s="196">
        <v>0.73</v>
      </c>
      <c r="J46" s="196">
        <v>0.86</v>
      </c>
      <c r="K46" s="196">
        <v>0.92</v>
      </c>
      <c r="L46" s="196">
        <v>1.2</v>
      </c>
      <c r="M46" s="197">
        <v>1.8</v>
      </c>
      <c r="N46" s="196">
        <v>2.2599999999999998</v>
      </c>
      <c r="O46" s="196">
        <v>3.12</v>
      </c>
      <c r="P46" s="196">
        <v>0.36</v>
      </c>
    </row>
    <row r="47" spans="1:16" x14ac:dyDescent="0.2">
      <c r="A47" s="5">
        <v>40</v>
      </c>
      <c r="B47" s="196">
        <v>0.99</v>
      </c>
      <c r="C47" s="196">
        <v>1.37</v>
      </c>
      <c r="D47" s="196">
        <v>1.56</v>
      </c>
      <c r="E47" s="196">
        <v>1.61</v>
      </c>
      <c r="F47" s="197">
        <v>2.42</v>
      </c>
      <c r="G47" s="196">
        <v>3.67</v>
      </c>
      <c r="H47" s="196">
        <v>4.4000000000000004</v>
      </c>
      <c r="I47" s="196">
        <v>0.77</v>
      </c>
      <c r="J47" s="196">
        <v>0.9</v>
      </c>
      <c r="K47" s="196">
        <v>0.96</v>
      </c>
      <c r="L47" s="196">
        <v>1.27</v>
      </c>
      <c r="M47" s="197">
        <v>1.91</v>
      </c>
      <c r="N47" s="196">
        <v>2.4300000000000002</v>
      </c>
      <c r="O47" s="196">
        <v>3.37</v>
      </c>
      <c r="P47" s="196">
        <v>0.4</v>
      </c>
    </row>
    <row r="48" spans="1:16" x14ac:dyDescent="0.2">
      <c r="A48" s="5">
        <v>41</v>
      </c>
      <c r="B48" s="196">
        <v>1.01</v>
      </c>
      <c r="C48" s="196">
        <v>1.4</v>
      </c>
      <c r="D48" s="196">
        <v>1.59</v>
      </c>
      <c r="E48" s="196">
        <v>1.76</v>
      </c>
      <c r="F48" s="197">
        <v>2.64</v>
      </c>
      <c r="G48" s="196">
        <v>3.74</v>
      </c>
      <c r="H48" s="196">
        <v>4.8099999999999996</v>
      </c>
      <c r="I48" s="196">
        <v>0.81</v>
      </c>
      <c r="J48" s="196">
        <v>0.96</v>
      </c>
      <c r="K48" s="196">
        <v>1.03</v>
      </c>
      <c r="L48" s="196">
        <v>1.36</v>
      </c>
      <c r="M48" s="197">
        <v>2.04</v>
      </c>
      <c r="N48" s="196">
        <v>2.61</v>
      </c>
      <c r="O48" s="196">
        <v>3.65</v>
      </c>
      <c r="P48" s="196">
        <v>0.45</v>
      </c>
    </row>
    <row r="49" spans="1:16" x14ac:dyDescent="0.2">
      <c r="A49" s="5">
        <v>42</v>
      </c>
      <c r="B49" s="196">
        <v>1.07</v>
      </c>
      <c r="C49" s="196">
        <v>1.44</v>
      </c>
      <c r="D49" s="196">
        <v>1.62</v>
      </c>
      <c r="E49" s="196">
        <v>1.92</v>
      </c>
      <c r="F49" s="197">
        <v>2.88</v>
      </c>
      <c r="G49" s="196">
        <v>4.0199999999999996</v>
      </c>
      <c r="H49" s="196">
        <v>5.26</v>
      </c>
      <c r="I49" s="196">
        <v>0.85</v>
      </c>
      <c r="J49" s="196">
        <v>1.02</v>
      </c>
      <c r="K49" s="196">
        <v>1.1000000000000001</v>
      </c>
      <c r="L49" s="196">
        <v>1.47</v>
      </c>
      <c r="M49" s="197">
        <v>2.21</v>
      </c>
      <c r="N49" s="196">
        <v>2.82</v>
      </c>
      <c r="O49" s="196">
        <v>3.95</v>
      </c>
      <c r="P49" s="196">
        <v>0.51</v>
      </c>
    </row>
    <row r="50" spans="1:16" x14ac:dyDescent="0.2">
      <c r="A50" s="5">
        <v>43</v>
      </c>
      <c r="B50" s="196">
        <v>1.1299999999999999</v>
      </c>
      <c r="C50" s="196">
        <v>1.48</v>
      </c>
      <c r="D50" s="196">
        <v>1.65</v>
      </c>
      <c r="E50" s="196">
        <v>2.1</v>
      </c>
      <c r="F50" s="197">
        <v>3.15</v>
      </c>
      <c r="G50" s="196">
        <v>4.41</v>
      </c>
      <c r="H50" s="196">
        <v>5.75</v>
      </c>
      <c r="I50" s="196">
        <v>0.9</v>
      </c>
      <c r="J50" s="196">
        <v>1.0900000000000001</v>
      </c>
      <c r="K50" s="196">
        <v>1.18</v>
      </c>
      <c r="L50" s="196">
        <v>1.58</v>
      </c>
      <c r="M50" s="197">
        <v>2.37</v>
      </c>
      <c r="N50" s="196">
        <v>3.03</v>
      </c>
      <c r="O50" s="196">
        <v>4.26</v>
      </c>
      <c r="P50" s="196">
        <v>0.57999999999999996</v>
      </c>
    </row>
    <row r="51" spans="1:16" x14ac:dyDescent="0.2">
      <c r="A51" s="5">
        <v>44</v>
      </c>
      <c r="B51" s="196">
        <v>1.2</v>
      </c>
      <c r="C51" s="196">
        <v>1.55</v>
      </c>
      <c r="D51" s="196">
        <v>1.73</v>
      </c>
      <c r="E51" s="196">
        <v>2.2999999999999998</v>
      </c>
      <c r="F51" s="197">
        <v>3.45</v>
      </c>
      <c r="G51" s="196">
        <v>4.83</v>
      </c>
      <c r="H51" s="196">
        <v>6.27</v>
      </c>
      <c r="I51" s="196">
        <v>0.95</v>
      </c>
      <c r="J51" s="196">
        <v>1.1599999999999999</v>
      </c>
      <c r="K51" s="196">
        <v>1.26</v>
      </c>
      <c r="L51" s="196">
        <v>1.7</v>
      </c>
      <c r="M51" s="197">
        <v>2.5499999999999998</v>
      </c>
      <c r="N51" s="196">
        <v>3.27</v>
      </c>
      <c r="O51" s="196">
        <v>4.5999999999999996</v>
      </c>
      <c r="P51" s="196">
        <v>0.66</v>
      </c>
    </row>
    <row r="52" spans="1:16" x14ac:dyDescent="0.2">
      <c r="A52" s="5">
        <v>45</v>
      </c>
      <c r="B52" s="196">
        <v>1.27</v>
      </c>
      <c r="C52" s="196">
        <v>1.68</v>
      </c>
      <c r="D52" s="196">
        <v>1.89</v>
      </c>
      <c r="E52" s="196">
        <v>2.5099999999999998</v>
      </c>
      <c r="F52" s="197">
        <v>3.77</v>
      </c>
      <c r="G52" s="196">
        <v>5.26</v>
      </c>
      <c r="H52" s="196">
        <v>6.83</v>
      </c>
      <c r="I52" s="196">
        <v>1</v>
      </c>
      <c r="J52" s="196">
        <v>1.23</v>
      </c>
      <c r="K52" s="196">
        <v>1.35</v>
      </c>
      <c r="L52" s="196">
        <v>1.82</v>
      </c>
      <c r="M52" s="197">
        <v>2.73</v>
      </c>
      <c r="N52" s="196">
        <v>3.51</v>
      </c>
      <c r="O52" s="196">
        <v>4.96</v>
      </c>
      <c r="P52" s="196">
        <v>0.75</v>
      </c>
    </row>
    <row r="53" spans="1:16" x14ac:dyDescent="0.2">
      <c r="A53" s="5">
        <v>46</v>
      </c>
      <c r="B53" s="196">
        <v>1.38</v>
      </c>
      <c r="C53" s="196">
        <v>1.83</v>
      </c>
      <c r="D53" s="196">
        <v>2.0499999999999998</v>
      </c>
      <c r="E53" s="196">
        <v>2.72</v>
      </c>
      <c r="F53" s="197">
        <v>4.08</v>
      </c>
      <c r="G53" s="196">
        <v>5.69</v>
      </c>
      <c r="H53" s="196">
        <v>7.38</v>
      </c>
      <c r="I53" s="196">
        <v>1.06</v>
      </c>
      <c r="J53" s="196">
        <v>1.34</v>
      </c>
      <c r="K53" s="196">
        <v>1.48</v>
      </c>
      <c r="L53" s="196">
        <v>1.97</v>
      </c>
      <c r="M53" s="197">
        <v>2.96</v>
      </c>
      <c r="N53" s="196">
        <v>3.81</v>
      </c>
      <c r="O53" s="196">
        <v>5.36</v>
      </c>
      <c r="P53" s="196">
        <v>0.86</v>
      </c>
    </row>
    <row r="54" spans="1:16" x14ac:dyDescent="0.2">
      <c r="A54" s="5">
        <v>47</v>
      </c>
      <c r="B54" s="196">
        <v>1.49</v>
      </c>
      <c r="C54" s="196">
        <v>1.99</v>
      </c>
      <c r="D54" s="196">
        <v>2.2400000000000002</v>
      </c>
      <c r="E54" s="196">
        <v>2.94</v>
      </c>
      <c r="F54" s="197">
        <v>4.41</v>
      </c>
      <c r="G54" s="196">
        <v>6.13</v>
      </c>
      <c r="H54" s="196">
        <v>8</v>
      </c>
      <c r="I54" s="196">
        <v>1.1299999999999999</v>
      </c>
      <c r="J54" s="196">
        <v>1.45</v>
      </c>
      <c r="K54" s="196">
        <v>1.61</v>
      </c>
      <c r="L54" s="196">
        <v>2.13</v>
      </c>
      <c r="M54" s="197">
        <v>3.2</v>
      </c>
      <c r="N54" s="196">
        <v>4.1399999999999997</v>
      </c>
      <c r="O54" s="196">
        <v>5.79</v>
      </c>
      <c r="P54" s="196">
        <v>1</v>
      </c>
    </row>
    <row r="55" spans="1:16" x14ac:dyDescent="0.2">
      <c r="A55" s="5">
        <v>48</v>
      </c>
      <c r="B55" s="196">
        <v>1.63</v>
      </c>
      <c r="C55" s="196">
        <v>2.17</v>
      </c>
      <c r="D55" s="196">
        <v>2.44</v>
      </c>
      <c r="E55" s="196">
        <v>3.2</v>
      </c>
      <c r="F55" s="197">
        <v>4.8</v>
      </c>
      <c r="G55" s="196">
        <v>6.64</v>
      </c>
      <c r="H55" s="196">
        <v>8.67</v>
      </c>
      <c r="I55" s="196">
        <v>1.2</v>
      </c>
      <c r="J55" s="196">
        <v>1.57</v>
      </c>
      <c r="K55" s="196">
        <v>1.76</v>
      </c>
      <c r="L55" s="196">
        <v>2.2999999999999998</v>
      </c>
      <c r="M55" s="197">
        <v>3.45</v>
      </c>
      <c r="N55" s="196">
        <v>4.49</v>
      </c>
      <c r="O55" s="196">
        <v>6.23</v>
      </c>
      <c r="P55" s="196">
        <v>1.17</v>
      </c>
    </row>
    <row r="56" spans="1:16" x14ac:dyDescent="0.2">
      <c r="A56" s="5">
        <v>49</v>
      </c>
      <c r="B56" s="196">
        <v>1.78</v>
      </c>
      <c r="C56" s="196">
        <v>2.38</v>
      </c>
      <c r="D56" s="196">
        <v>2.68</v>
      </c>
      <c r="E56" s="196">
        <v>3.48</v>
      </c>
      <c r="F56" s="197">
        <v>5.22</v>
      </c>
      <c r="G56" s="196">
        <v>7.22</v>
      </c>
      <c r="H56" s="196">
        <v>9.44</v>
      </c>
      <c r="I56" s="196">
        <v>1.28</v>
      </c>
      <c r="J56" s="196">
        <v>1.71</v>
      </c>
      <c r="K56" s="196">
        <v>1.92</v>
      </c>
      <c r="L56" s="196">
        <v>2.4700000000000002</v>
      </c>
      <c r="M56" s="197">
        <v>3.71</v>
      </c>
      <c r="N56" s="196">
        <v>4.8600000000000003</v>
      </c>
      <c r="O56" s="196">
        <v>6.68</v>
      </c>
      <c r="P56" s="196">
        <v>1.38</v>
      </c>
    </row>
    <row r="57" spans="1:16" x14ac:dyDescent="0.2">
      <c r="A57" s="5">
        <v>50</v>
      </c>
      <c r="B57" s="196">
        <v>1.95</v>
      </c>
      <c r="C57" s="196">
        <v>2.61</v>
      </c>
      <c r="D57" s="196">
        <v>2.94</v>
      </c>
      <c r="E57" s="196">
        <v>3.8</v>
      </c>
      <c r="F57" s="197">
        <v>5.7</v>
      </c>
      <c r="G57" s="196">
        <v>7.84</v>
      </c>
      <c r="H57" s="196">
        <v>10.28</v>
      </c>
      <c r="I57" s="196">
        <v>1.37</v>
      </c>
      <c r="J57" s="196">
        <v>1.85</v>
      </c>
      <c r="K57" s="196">
        <v>2.09</v>
      </c>
      <c r="L57" s="196">
        <v>2.66</v>
      </c>
      <c r="M57" s="197">
        <v>3.99</v>
      </c>
      <c r="N57" s="196">
        <v>5.24</v>
      </c>
      <c r="O57" s="196">
        <v>7.15</v>
      </c>
      <c r="P57" s="196">
        <v>1.63</v>
      </c>
    </row>
    <row r="58" spans="1:16" x14ac:dyDescent="0.2">
      <c r="A58" s="5">
        <v>51</v>
      </c>
      <c r="B58" s="196">
        <v>2.13</v>
      </c>
      <c r="C58" s="196">
        <v>2.86</v>
      </c>
      <c r="D58" s="196">
        <v>3.23</v>
      </c>
      <c r="E58" s="196">
        <v>4.1500000000000004</v>
      </c>
      <c r="F58" s="197">
        <v>6.23</v>
      </c>
      <c r="G58" s="196">
        <v>8.5299999999999994</v>
      </c>
      <c r="H58" s="196">
        <v>11.2</v>
      </c>
      <c r="I58" s="196">
        <v>1.48</v>
      </c>
      <c r="J58" s="196">
        <v>2.0099999999999998</v>
      </c>
      <c r="K58" s="196">
        <v>2.27</v>
      </c>
      <c r="L58" s="196">
        <v>2.85</v>
      </c>
      <c r="M58" s="197">
        <v>4.28</v>
      </c>
      <c r="N58" s="196">
        <v>5.63</v>
      </c>
      <c r="O58" s="196">
        <v>7.63</v>
      </c>
      <c r="P58" s="196">
        <v>1.92</v>
      </c>
    </row>
    <row r="59" spans="1:16" x14ac:dyDescent="0.2">
      <c r="A59" s="5">
        <v>52</v>
      </c>
      <c r="B59" s="196">
        <v>2.33</v>
      </c>
      <c r="C59" s="196">
        <v>2.97</v>
      </c>
      <c r="D59" s="196">
        <v>3.54</v>
      </c>
      <c r="E59" s="196">
        <v>4.53</v>
      </c>
      <c r="F59" s="197">
        <v>6.8</v>
      </c>
      <c r="G59" s="196">
        <v>9.26</v>
      </c>
      <c r="H59" s="196">
        <v>12.18</v>
      </c>
      <c r="I59" s="196">
        <v>1.6</v>
      </c>
      <c r="J59" s="196">
        <v>2.11</v>
      </c>
      <c r="K59" s="196">
        <v>2.46</v>
      </c>
      <c r="L59" s="196">
        <v>3.06</v>
      </c>
      <c r="M59" s="197">
        <v>4.59</v>
      </c>
      <c r="N59" s="196">
        <v>6.04</v>
      </c>
      <c r="O59" s="196">
        <v>8.1300000000000008</v>
      </c>
      <c r="P59" s="196">
        <v>2.25</v>
      </c>
    </row>
    <row r="60" spans="1:16" x14ac:dyDescent="0.2">
      <c r="A60" s="5">
        <v>53</v>
      </c>
      <c r="B60" s="196">
        <v>2.5499999999999998</v>
      </c>
      <c r="C60" s="196">
        <v>3.11</v>
      </c>
      <c r="D60" s="196">
        <v>3.88</v>
      </c>
      <c r="E60" s="196">
        <v>4.9400000000000004</v>
      </c>
      <c r="F60" s="197">
        <v>7.41</v>
      </c>
      <c r="G60" s="196">
        <v>10.01</v>
      </c>
      <c r="H60" s="196">
        <v>13.21</v>
      </c>
      <c r="I60" s="196">
        <v>1.72</v>
      </c>
      <c r="J60" s="196">
        <v>2.15</v>
      </c>
      <c r="K60" s="196">
        <v>2.66</v>
      </c>
      <c r="L60" s="196">
        <v>3.27</v>
      </c>
      <c r="M60" s="197">
        <v>4.91</v>
      </c>
      <c r="N60" s="196">
        <v>6.47</v>
      </c>
      <c r="O60" s="196">
        <v>8.6300000000000008</v>
      </c>
      <c r="P60" s="196">
        <v>2.62</v>
      </c>
    </row>
    <row r="61" spans="1:16" x14ac:dyDescent="0.2">
      <c r="A61" s="5">
        <v>54</v>
      </c>
      <c r="B61" s="196">
        <v>2.78</v>
      </c>
      <c r="C61" s="196">
        <v>3.4</v>
      </c>
      <c r="D61" s="196">
        <v>4.24</v>
      </c>
      <c r="E61" s="196">
        <v>5.37</v>
      </c>
      <c r="F61" s="197">
        <v>8.06</v>
      </c>
      <c r="G61" s="196">
        <v>10.81</v>
      </c>
      <c r="H61" s="196">
        <v>14.3</v>
      </c>
      <c r="I61" s="196">
        <v>1.85</v>
      </c>
      <c r="J61" s="196">
        <v>2.19</v>
      </c>
      <c r="K61" s="196">
        <v>2.88</v>
      </c>
      <c r="L61" s="196">
        <v>3.49</v>
      </c>
      <c r="M61" s="197">
        <v>5.24</v>
      </c>
      <c r="N61" s="196">
        <v>6.92</v>
      </c>
      <c r="O61" s="196">
        <v>9.15</v>
      </c>
      <c r="P61" s="196">
        <v>3.04</v>
      </c>
    </row>
    <row r="62" spans="1:16" x14ac:dyDescent="0.2">
      <c r="A62" s="5">
        <v>55</v>
      </c>
      <c r="B62" s="196">
        <v>3.02</v>
      </c>
      <c r="C62" s="196">
        <v>3.71</v>
      </c>
      <c r="D62" s="196">
        <v>4.63</v>
      </c>
      <c r="E62" s="196">
        <v>5.83</v>
      </c>
      <c r="F62" s="197">
        <v>8.75</v>
      </c>
      <c r="G62" s="196">
        <v>11.64</v>
      </c>
      <c r="H62" s="196">
        <v>15.43</v>
      </c>
      <c r="I62" s="196">
        <v>1.99</v>
      </c>
      <c r="J62" s="196">
        <v>2.2999999999999998</v>
      </c>
      <c r="K62" s="196">
        <v>3.12</v>
      </c>
      <c r="L62" s="196">
        <v>3.73</v>
      </c>
      <c r="M62" s="197">
        <v>5.6</v>
      </c>
      <c r="N62" s="196">
        <v>7.39</v>
      </c>
      <c r="O62" s="196">
        <v>9.69</v>
      </c>
      <c r="P62" s="196">
        <v>3.52</v>
      </c>
    </row>
    <row r="63" spans="1:16" x14ac:dyDescent="0.2">
      <c r="A63" s="5">
        <v>56</v>
      </c>
      <c r="B63" s="196">
        <v>3.38</v>
      </c>
      <c r="C63" s="196">
        <v>4.1399999999999997</v>
      </c>
      <c r="D63" s="196">
        <v>5.18</v>
      </c>
      <c r="E63" s="196">
        <v>6.5</v>
      </c>
      <c r="F63" s="197">
        <v>9.75</v>
      </c>
      <c r="G63" s="196">
        <v>12.85</v>
      </c>
      <c r="H63" s="196">
        <v>16.75</v>
      </c>
      <c r="I63" s="196">
        <v>2.19</v>
      </c>
      <c r="J63" s="196">
        <v>2.5499999999999998</v>
      </c>
      <c r="K63" s="196">
        <v>3.44</v>
      </c>
      <c r="L63" s="196">
        <v>4.18</v>
      </c>
      <c r="M63" s="197">
        <v>6.27</v>
      </c>
      <c r="N63" s="196">
        <v>8.0299999999999994</v>
      </c>
      <c r="O63" s="196">
        <v>10.6</v>
      </c>
      <c r="P63" s="6" t="s">
        <v>33</v>
      </c>
    </row>
    <row r="64" spans="1:16" x14ac:dyDescent="0.2">
      <c r="A64" s="5">
        <v>57</v>
      </c>
      <c r="B64" s="196">
        <v>3.78</v>
      </c>
      <c r="C64" s="196">
        <v>4.6100000000000003</v>
      </c>
      <c r="D64" s="196">
        <v>5.79</v>
      </c>
      <c r="E64" s="196">
        <v>7.24</v>
      </c>
      <c r="F64" s="197">
        <v>10.86</v>
      </c>
      <c r="G64" s="196">
        <v>14.17</v>
      </c>
      <c r="H64" s="196">
        <v>18.149999999999999</v>
      </c>
      <c r="I64" s="196">
        <v>2.42</v>
      </c>
      <c r="J64" s="196">
        <v>2.83</v>
      </c>
      <c r="K64" s="196">
        <v>3.79</v>
      </c>
      <c r="L64" s="196">
        <v>4.6900000000000004</v>
      </c>
      <c r="M64" s="197">
        <v>7.04</v>
      </c>
      <c r="N64" s="196">
        <v>8.7200000000000006</v>
      </c>
      <c r="O64" s="196">
        <v>11.58</v>
      </c>
      <c r="P64" s="6" t="s">
        <v>33</v>
      </c>
    </row>
    <row r="65" spans="1:16" x14ac:dyDescent="0.2">
      <c r="A65" s="5">
        <v>58</v>
      </c>
      <c r="B65" s="196">
        <v>4.2300000000000004</v>
      </c>
      <c r="C65" s="196">
        <v>5.14</v>
      </c>
      <c r="D65" s="196">
        <v>6.48</v>
      </c>
      <c r="E65" s="196">
        <v>8.07</v>
      </c>
      <c r="F65" s="197">
        <v>12.11</v>
      </c>
      <c r="G65" s="196">
        <v>15.6</v>
      </c>
      <c r="H65" s="196">
        <v>19.690000000000001</v>
      </c>
      <c r="I65" s="196">
        <v>2.66</v>
      </c>
      <c r="J65" s="196">
        <v>3.13</v>
      </c>
      <c r="K65" s="196">
        <v>4.18</v>
      </c>
      <c r="L65" s="196">
        <v>5.25</v>
      </c>
      <c r="M65" s="197">
        <v>7.88</v>
      </c>
      <c r="N65" s="196">
        <v>9.4700000000000006</v>
      </c>
      <c r="O65" s="196">
        <v>12.67</v>
      </c>
      <c r="P65" s="6" t="s">
        <v>33</v>
      </c>
    </row>
    <row r="66" spans="1:16" x14ac:dyDescent="0.2">
      <c r="A66" s="5">
        <v>59</v>
      </c>
      <c r="B66" s="196">
        <v>4.74</v>
      </c>
      <c r="C66" s="196">
        <v>5.74</v>
      </c>
      <c r="D66" s="196">
        <v>7.25</v>
      </c>
      <c r="E66" s="196">
        <v>9</v>
      </c>
      <c r="F66" s="197">
        <v>13.5</v>
      </c>
      <c r="G66" s="196">
        <v>17.190000000000001</v>
      </c>
      <c r="H66" s="196">
        <v>21.36</v>
      </c>
      <c r="I66" s="196">
        <v>2.93</v>
      </c>
      <c r="J66" s="196">
        <v>3.47</v>
      </c>
      <c r="K66" s="196">
        <v>4.6100000000000003</v>
      </c>
      <c r="L66" s="196">
        <v>5.87</v>
      </c>
      <c r="M66" s="197">
        <v>8.81</v>
      </c>
      <c r="N66" s="196">
        <v>10.28</v>
      </c>
      <c r="O66" s="196">
        <v>13.84</v>
      </c>
      <c r="P66" s="6" t="s">
        <v>33</v>
      </c>
    </row>
    <row r="67" spans="1:16" x14ac:dyDescent="0.2">
      <c r="A67" s="5">
        <v>60</v>
      </c>
      <c r="B67" s="196">
        <v>5.3</v>
      </c>
      <c r="C67" s="196">
        <v>6.4</v>
      </c>
      <c r="D67" s="196">
        <v>8.11</v>
      </c>
      <c r="E67" s="196">
        <v>10.029999999999999</v>
      </c>
      <c r="F67" s="197">
        <v>15.05</v>
      </c>
      <c r="G67" s="196">
        <v>18.93</v>
      </c>
      <c r="H67" s="196">
        <v>23.17</v>
      </c>
      <c r="I67" s="196">
        <v>3.23</v>
      </c>
      <c r="J67" s="196">
        <v>3.85</v>
      </c>
      <c r="K67" s="196">
        <v>5.08</v>
      </c>
      <c r="L67" s="196">
        <v>6.56</v>
      </c>
      <c r="M67" s="197">
        <v>9.84</v>
      </c>
      <c r="N67" s="196">
        <v>11.16</v>
      </c>
      <c r="O67" s="196">
        <v>15.12</v>
      </c>
      <c r="P67" s="6" t="s">
        <v>33</v>
      </c>
    </row>
    <row r="68" spans="1:16" x14ac:dyDescent="0.2">
      <c r="A68" s="5">
        <v>61</v>
      </c>
      <c r="B68" s="196">
        <v>5.93</v>
      </c>
      <c r="C68" s="196">
        <v>7.14</v>
      </c>
      <c r="D68" s="196">
        <v>9.06</v>
      </c>
      <c r="E68" s="196">
        <v>11.18</v>
      </c>
      <c r="F68" s="197">
        <v>16.77</v>
      </c>
      <c r="G68" s="196">
        <v>20.84</v>
      </c>
      <c r="H68" s="196">
        <v>25.1</v>
      </c>
      <c r="I68" s="196">
        <v>3.56</v>
      </c>
      <c r="J68" s="196">
        <v>4.26</v>
      </c>
      <c r="K68" s="196">
        <v>5.6</v>
      </c>
      <c r="L68" s="196">
        <v>7.34</v>
      </c>
      <c r="M68" s="197">
        <v>11.01</v>
      </c>
      <c r="N68" s="196">
        <v>12.12</v>
      </c>
      <c r="O68" s="196">
        <v>16.510000000000002</v>
      </c>
      <c r="P68" s="6" t="s">
        <v>33</v>
      </c>
    </row>
    <row r="69" spans="1:16" x14ac:dyDescent="0.2">
      <c r="A69" s="5">
        <v>62</v>
      </c>
      <c r="B69" s="196">
        <v>6.62</v>
      </c>
      <c r="C69" s="196">
        <v>7.95</v>
      </c>
      <c r="D69" s="196">
        <v>10.119999999999999</v>
      </c>
      <c r="E69" s="196">
        <v>12.44</v>
      </c>
      <c r="F69" s="197">
        <v>18.66</v>
      </c>
      <c r="G69" s="196">
        <v>22.89</v>
      </c>
      <c r="H69" s="196">
        <v>27.18</v>
      </c>
      <c r="I69" s="196">
        <v>3.93</v>
      </c>
      <c r="J69" s="196">
        <v>4.7300000000000004</v>
      </c>
      <c r="K69" s="196">
        <v>6.18</v>
      </c>
      <c r="L69" s="196">
        <v>8.1999999999999993</v>
      </c>
      <c r="M69" s="197">
        <v>12.3</v>
      </c>
      <c r="N69" s="196">
        <v>13.14</v>
      </c>
      <c r="O69" s="196">
        <v>18.02</v>
      </c>
      <c r="P69" s="6" t="s">
        <v>33</v>
      </c>
    </row>
    <row r="70" spans="1:16" x14ac:dyDescent="0.2">
      <c r="A70" s="5">
        <v>63</v>
      </c>
      <c r="B70" s="196">
        <v>7.39</v>
      </c>
      <c r="C70" s="196">
        <v>8.85</v>
      </c>
      <c r="D70" s="196">
        <v>11.29</v>
      </c>
      <c r="E70" s="196">
        <v>13.84</v>
      </c>
      <c r="F70" s="197">
        <v>20.76</v>
      </c>
      <c r="G70" s="196">
        <v>25.12</v>
      </c>
      <c r="H70" s="196">
        <v>29.39</v>
      </c>
      <c r="I70" s="196">
        <v>4.33</v>
      </c>
      <c r="J70" s="196">
        <v>5.24</v>
      </c>
      <c r="K70" s="196">
        <v>6.82</v>
      </c>
      <c r="L70" s="196">
        <v>9.17</v>
      </c>
      <c r="M70" s="197">
        <v>13.69</v>
      </c>
      <c r="N70" s="196">
        <v>14.26</v>
      </c>
      <c r="O70" s="196">
        <v>19.670000000000002</v>
      </c>
      <c r="P70" s="6" t="s">
        <v>33</v>
      </c>
    </row>
    <row r="71" spans="1:16" x14ac:dyDescent="0.2">
      <c r="A71" s="5">
        <v>64</v>
      </c>
      <c r="B71" s="196">
        <v>8.24</v>
      </c>
      <c r="C71" s="196">
        <v>9.85</v>
      </c>
      <c r="D71" s="196">
        <v>12.59</v>
      </c>
      <c r="E71" s="196">
        <v>15.38</v>
      </c>
      <c r="F71" s="197">
        <v>23.07</v>
      </c>
      <c r="G71" s="196">
        <v>27.53</v>
      </c>
      <c r="H71" s="196">
        <v>31.75</v>
      </c>
      <c r="I71" s="196">
        <v>4.78</v>
      </c>
      <c r="J71" s="196">
        <v>5.81</v>
      </c>
      <c r="K71" s="196">
        <v>7.53</v>
      </c>
      <c r="L71" s="196">
        <v>10.25</v>
      </c>
      <c r="M71" s="197">
        <v>14.84</v>
      </c>
      <c r="N71" s="196">
        <v>15.46</v>
      </c>
      <c r="O71" s="196">
        <v>21.46</v>
      </c>
      <c r="P71" s="6" t="s">
        <v>33</v>
      </c>
    </row>
    <row r="72" spans="1:16" x14ac:dyDescent="0.2">
      <c r="A72" s="5">
        <v>65</v>
      </c>
      <c r="B72" s="196">
        <v>9.19</v>
      </c>
      <c r="C72" s="196">
        <v>10.95</v>
      </c>
      <c r="D72" s="196">
        <v>14.03</v>
      </c>
      <c r="E72" s="196">
        <v>17.100000000000001</v>
      </c>
      <c r="F72" s="197">
        <v>25.65</v>
      </c>
      <c r="G72" s="196">
        <v>30.16</v>
      </c>
      <c r="H72" s="196">
        <v>34.299999999999997</v>
      </c>
      <c r="I72" s="196">
        <v>5.28</v>
      </c>
      <c r="J72" s="196">
        <v>6.45</v>
      </c>
      <c r="K72" s="196">
        <v>8.32</v>
      </c>
      <c r="L72" s="196">
        <v>11.45</v>
      </c>
      <c r="M72" s="197">
        <v>16.100000000000001</v>
      </c>
      <c r="N72" s="196">
        <v>16.77</v>
      </c>
      <c r="O72" s="196">
        <v>23.41</v>
      </c>
      <c r="P72" s="6" t="s">
        <v>33</v>
      </c>
    </row>
    <row r="73" spans="1:16" x14ac:dyDescent="0.2">
      <c r="A73" s="5">
        <v>66</v>
      </c>
      <c r="B73" s="6" t="s">
        <v>33</v>
      </c>
      <c r="C73" s="6" t="s">
        <v>33</v>
      </c>
      <c r="D73" s="6" t="s">
        <v>33</v>
      </c>
      <c r="E73" s="6" t="s">
        <v>33</v>
      </c>
      <c r="F73" s="6" t="s">
        <v>33</v>
      </c>
      <c r="G73" s="6" t="s">
        <v>33</v>
      </c>
      <c r="H73" s="6" t="s">
        <v>33</v>
      </c>
      <c r="I73" s="6" t="s">
        <v>33</v>
      </c>
      <c r="J73" s="6" t="s">
        <v>33</v>
      </c>
      <c r="K73" s="6" t="s">
        <v>33</v>
      </c>
      <c r="L73" s="6" t="s">
        <v>33</v>
      </c>
      <c r="M73" s="6" t="s">
        <v>33</v>
      </c>
      <c r="N73" s="6" t="s">
        <v>33</v>
      </c>
      <c r="O73" s="6" t="s">
        <v>33</v>
      </c>
      <c r="P73" s="6" t="s">
        <v>33</v>
      </c>
    </row>
    <row r="74" spans="1:16" x14ac:dyDescent="0.2">
      <c r="A74" s="5">
        <v>67</v>
      </c>
      <c r="B74" s="6" t="s">
        <v>33</v>
      </c>
      <c r="C74" s="6" t="s">
        <v>33</v>
      </c>
      <c r="D74" s="6" t="s">
        <v>33</v>
      </c>
      <c r="E74" s="6" t="s">
        <v>33</v>
      </c>
      <c r="F74" s="6" t="s">
        <v>33</v>
      </c>
      <c r="G74" s="6" t="s">
        <v>33</v>
      </c>
      <c r="H74" s="6" t="s">
        <v>33</v>
      </c>
      <c r="I74" s="6" t="s">
        <v>33</v>
      </c>
      <c r="J74" s="6" t="s">
        <v>33</v>
      </c>
      <c r="K74" s="6" t="s">
        <v>33</v>
      </c>
      <c r="L74" s="6" t="s">
        <v>33</v>
      </c>
      <c r="M74" s="6" t="s">
        <v>33</v>
      </c>
      <c r="N74" s="6" t="s">
        <v>33</v>
      </c>
      <c r="O74" s="6" t="s">
        <v>33</v>
      </c>
      <c r="P74" s="6" t="s">
        <v>33</v>
      </c>
    </row>
    <row r="75" spans="1:16" x14ac:dyDescent="0.2">
      <c r="A75" s="5">
        <v>68</v>
      </c>
      <c r="B75" s="6" t="s">
        <v>33</v>
      </c>
      <c r="C75" s="6" t="s">
        <v>33</v>
      </c>
      <c r="D75" s="6" t="s">
        <v>33</v>
      </c>
      <c r="E75" s="6" t="s">
        <v>33</v>
      </c>
      <c r="F75" s="6" t="s">
        <v>33</v>
      </c>
      <c r="G75" s="6" t="s">
        <v>33</v>
      </c>
      <c r="H75" s="6" t="s">
        <v>33</v>
      </c>
      <c r="I75" s="6" t="s">
        <v>33</v>
      </c>
      <c r="J75" s="6" t="s">
        <v>33</v>
      </c>
      <c r="K75" s="6" t="s">
        <v>33</v>
      </c>
      <c r="L75" s="6" t="s">
        <v>33</v>
      </c>
      <c r="M75" s="6" t="s">
        <v>33</v>
      </c>
      <c r="N75" s="6" t="s">
        <v>33</v>
      </c>
      <c r="O75" s="6" t="s">
        <v>33</v>
      </c>
      <c r="P75" s="6" t="s">
        <v>33</v>
      </c>
    </row>
    <row r="76" spans="1:16" x14ac:dyDescent="0.2">
      <c r="A76" s="5">
        <v>69</v>
      </c>
      <c r="B76" s="6" t="s">
        <v>33</v>
      </c>
      <c r="C76" s="6" t="s">
        <v>33</v>
      </c>
      <c r="D76" s="6" t="s">
        <v>33</v>
      </c>
      <c r="E76" s="6" t="s">
        <v>33</v>
      </c>
      <c r="F76" s="6" t="s">
        <v>33</v>
      </c>
      <c r="G76" s="6" t="s">
        <v>33</v>
      </c>
      <c r="H76" s="6" t="s">
        <v>33</v>
      </c>
      <c r="I76" s="6" t="s">
        <v>33</v>
      </c>
      <c r="J76" s="6" t="s">
        <v>33</v>
      </c>
      <c r="K76" s="6" t="s">
        <v>33</v>
      </c>
      <c r="L76" s="6" t="s">
        <v>33</v>
      </c>
      <c r="M76" s="6" t="s">
        <v>33</v>
      </c>
      <c r="N76" s="6" t="s">
        <v>33</v>
      </c>
      <c r="O76" s="6" t="s">
        <v>33</v>
      </c>
      <c r="P76" s="6" t="s">
        <v>33</v>
      </c>
    </row>
    <row r="77" spans="1:16" x14ac:dyDescent="0.2">
      <c r="A77" s="5">
        <v>70</v>
      </c>
      <c r="B77" s="6" t="s">
        <v>33</v>
      </c>
      <c r="C77" s="6" t="s">
        <v>33</v>
      </c>
      <c r="D77" s="6" t="s">
        <v>33</v>
      </c>
      <c r="E77" s="6" t="s">
        <v>33</v>
      </c>
      <c r="F77" s="6" t="s">
        <v>33</v>
      </c>
      <c r="G77" s="6" t="s">
        <v>33</v>
      </c>
      <c r="H77" s="6" t="s">
        <v>33</v>
      </c>
      <c r="I77" s="6" t="s">
        <v>33</v>
      </c>
      <c r="J77" s="6" t="s">
        <v>33</v>
      </c>
      <c r="K77" s="6" t="s">
        <v>33</v>
      </c>
      <c r="L77" s="6" t="s">
        <v>33</v>
      </c>
      <c r="M77" s="6" t="s">
        <v>33</v>
      </c>
      <c r="N77" s="6" t="s">
        <v>33</v>
      </c>
      <c r="O77" s="6" t="s">
        <v>33</v>
      </c>
      <c r="P77" s="6" t="s">
        <v>33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8</vt:i4>
      </vt:variant>
    </vt:vector>
  </HeadingPairs>
  <TitlesOfParts>
    <vt:vector size="47" baseType="lpstr">
      <vt:lpstr>View</vt:lpstr>
      <vt:lpstr>Main</vt:lpstr>
      <vt:lpstr>10_50K</vt:lpstr>
      <vt:lpstr>10_100K</vt:lpstr>
      <vt:lpstr>10_250K</vt:lpstr>
      <vt:lpstr>10_500K</vt:lpstr>
      <vt:lpstr>10_1M</vt:lpstr>
      <vt:lpstr>15_50K</vt:lpstr>
      <vt:lpstr>15_100K</vt:lpstr>
      <vt:lpstr>15_250K</vt:lpstr>
      <vt:lpstr>15_500K</vt:lpstr>
      <vt:lpstr>15_1M</vt:lpstr>
      <vt:lpstr>20_50K</vt:lpstr>
      <vt:lpstr>20_100K</vt:lpstr>
      <vt:lpstr>20_250K</vt:lpstr>
      <vt:lpstr>20_500K</vt:lpstr>
      <vt:lpstr>20_1M</vt:lpstr>
      <vt:lpstr>30_50K</vt:lpstr>
      <vt:lpstr>30_100K</vt:lpstr>
      <vt:lpstr>30_250K</vt:lpstr>
      <vt:lpstr>30_500K</vt:lpstr>
      <vt:lpstr>30_1M</vt:lpstr>
      <vt:lpstr>20_F</vt:lpstr>
      <vt:lpstr>20_M</vt:lpstr>
      <vt:lpstr>WL_F</vt:lpstr>
      <vt:lpstr>WL_M</vt:lpstr>
      <vt:lpstr>Lifesense</vt:lpstr>
      <vt:lpstr>EF4_Band1</vt:lpstr>
      <vt:lpstr>EF4_Band2</vt:lpstr>
      <vt:lpstr>EF4_Band3</vt:lpstr>
      <vt:lpstr>Juvenile WL</vt:lpstr>
      <vt:lpstr>ELSM1</vt:lpstr>
      <vt:lpstr>ELSM2</vt:lpstr>
      <vt:lpstr>ELSM3</vt:lpstr>
      <vt:lpstr>ELSF1</vt:lpstr>
      <vt:lpstr>ELSF2</vt:lpstr>
      <vt:lpstr>ELSF3</vt:lpstr>
      <vt:lpstr>Flyer</vt:lpstr>
      <vt:lpstr>Agency</vt:lpstr>
      <vt:lpstr>LIMIM_500</vt:lpstr>
      <vt:lpstr>LIMIT_100</vt:lpstr>
      <vt:lpstr>LIMIT_1000</vt:lpstr>
      <vt:lpstr>LIMIT_250</vt:lpstr>
      <vt:lpstr>LIMIT_50</vt:lpstr>
      <vt:lpstr>Flyer!Print_Area</vt:lpstr>
      <vt:lpstr>'Juvenile WL'!Print_Area</vt:lpstr>
      <vt:lpstr>View!Print_Area</vt:lpstr>
    </vt:vector>
  </TitlesOfParts>
  <Company>Appleton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cspa133</dc:creator>
  <cp:lastModifiedBy>James B. Murdoch</cp:lastModifiedBy>
  <cp:lastPrinted>2015-10-04T22:31:08Z</cp:lastPrinted>
  <dcterms:created xsi:type="dcterms:W3CDTF">2007-08-22T15:39:37Z</dcterms:created>
  <dcterms:modified xsi:type="dcterms:W3CDTF">2015-10-20T02:11:53Z</dcterms:modified>
</cp:coreProperties>
</file>